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im\AppData\Local\Microsoft\Windows\INetCache\Content.Outlook\ZE0AZF6G\"/>
    </mc:Choice>
  </mc:AlternateContent>
  <xr:revisionPtr revIDLastSave="0" documentId="13_ncr:1_{788F9299-CDA9-489D-89B7-4C0FE8F22EDA}" xr6:coauthVersionLast="45" xr6:coauthVersionMax="45" xr10:uidLastSave="{00000000-0000-0000-0000-000000000000}"/>
  <workbookProtection workbookAlgorithmName="SHA-512" workbookHashValue="bgE7IiBpo3tW7WkINaAg4XMh4Yw7Nx62ZQRJt8URQWnMT33cHeAPLBT61XqyIAr97EiS+fAWDfcRl7n2rtaoSg==" workbookSaltValue="mmzrVXmN38MspELqjAhnkw==" workbookSpinCount="100000" lockStructure="1"/>
  <bookViews>
    <workbookView xWindow="-120" yWindow="-120" windowWidth="29040" windowHeight="15840" xr2:uid="{00000000-000D-0000-FFFF-FFFF00000000}"/>
  </bookViews>
  <sheets>
    <sheet name="detail(BI)" sheetId="5" r:id="rId1"/>
    <sheet name="Credit Summary" sheetId="6" r:id="rId2"/>
    <sheet name="Target Rating" sheetId="7" r:id="rId3"/>
    <sheet name="pull down list" sheetId="8" state="hidden" r:id="rId4"/>
  </sheets>
  <definedNames>
    <definedName name="_xlnm.Print_Area" localSheetId="1">'Credit Summary'!$A$1:$H$88</definedName>
    <definedName name="_xlnm.Print_Area" localSheetId="0">'detail(BI)'!$A$1:$K$48</definedName>
    <definedName name="_xlnm.Print_Area" localSheetId="2">'Target Rating'!$A$1:$G$11</definedName>
    <definedName name="_xlnm.Print_Titles" localSheetId="1">'Credit Summary'!$1:$1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6" l="1"/>
  <c r="C6" i="7"/>
  <c r="G87" i="6"/>
  <c r="D45" i="5"/>
  <c r="G6" i="6"/>
  <c r="D3" i="7"/>
  <c r="D9" i="7"/>
  <c r="G81" i="6"/>
  <c r="D8" i="7"/>
  <c r="E8" i="7" s="1"/>
  <c r="E81" i="6"/>
  <c r="C8" i="7"/>
  <c r="G65" i="6"/>
  <c r="D7" i="7"/>
  <c r="E65" i="6"/>
  <c r="C7" i="7"/>
  <c r="G57" i="6"/>
  <c r="D6" i="7"/>
  <c r="C5" i="7"/>
  <c r="G18" i="6"/>
  <c r="D4" i="7"/>
  <c r="E18" i="6"/>
  <c r="C4" i="7"/>
  <c r="E6" i="6"/>
  <c r="C3" i="7"/>
  <c r="G45" i="6"/>
  <c r="D5" i="7"/>
  <c r="I9" i="7"/>
  <c r="Y173" i="5"/>
  <c r="X173" i="5"/>
  <c r="Y172" i="5"/>
  <c r="X172" i="5"/>
  <c r="Y171" i="5"/>
  <c r="X171" i="5"/>
  <c r="Y170" i="5"/>
  <c r="X170" i="5"/>
  <c r="Y169" i="5"/>
  <c r="X169" i="5"/>
  <c r="Y168" i="5"/>
  <c r="X168" i="5"/>
  <c r="Y167" i="5"/>
  <c r="X167" i="5"/>
  <c r="Y166" i="5"/>
  <c r="X166" i="5"/>
  <c r="Y165" i="5"/>
  <c r="X165" i="5"/>
  <c r="Y164" i="5"/>
  <c r="X164" i="5"/>
  <c r="Y163" i="5"/>
  <c r="X163" i="5"/>
  <c r="Y162" i="5"/>
  <c r="X162" i="5"/>
  <c r="Y161" i="5"/>
  <c r="X161" i="5"/>
  <c r="Y160" i="5"/>
  <c r="X160" i="5"/>
  <c r="Y159" i="5"/>
  <c r="X159" i="5"/>
  <c r="Y158" i="5"/>
  <c r="X158" i="5"/>
  <c r="Y157" i="5"/>
  <c r="X157" i="5"/>
  <c r="Y156" i="5"/>
  <c r="X156" i="5"/>
  <c r="Y155" i="5"/>
  <c r="X155" i="5"/>
  <c r="Y154" i="5"/>
  <c r="X154" i="5"/>
  <c r="Y153" i="5"/>
  <c r="X153" i="5"/>
  <c r="Y152" i="5"/>
  <c r="X152" i="5"/>
  <c r="Y151" i="5"/>
  <c r="X151" i="5"/>
  <c r="Y150" i="5"/>
  <c r="X150" i="5"/>
  <c r="Y149" i="5"/>
  <c r="X149" i="5"/>
  <c r="Y148" i="5"/>
  <c r="X148" i="5"/>
  <c r="Y147" i="5"/>
  <c r="X147" i="5"/>
  <c r="Y146" i="5"/>
  <c r="X146" i="5"/>
  <c r="Y145" i="5"/>
  <c r="X145" i="5"/>
  <c r="Y144" i="5"/>
  <c r="X144" i="5"/>
  <c r="Y143" i="5"/>
  <c r="X143" i="5"/>
  <c r="Y142" i="5"/>
  <c r="X142" i="5"/>
  <c r="Y137" i="5"/>
  <c r="X137" i="5"/>
  <c r="Y136" i="5"/>
  <c r="X136" i="5"/>
  <c r="Y135" i="5"/>
  <c r="X135" i="5"/>
  <c r="Y134" i="5"/>
  <c r="X134" i="5"/>
  <c r="Y133" i="5"/>
  <c r="X133" i="5"/>
  <c r="Y132" i="5"/>
  <c r="X132" i="5"/>
  <c r="Y131" i="5"/>
  <c r="X131" i="5"/>
  <c r="Y130" i="5"/>
  <c r="X130" i="5"/>
  <c r="Y129" i="5"/>
  <c r="X129" i="5"/>
  <c r="Y128" i="5"/>
  <c r="X128" i="5"/>
  <c r="Y127" i="5"/>
  <c r="X127" i="5"/>
  <c r="Y126" i="5"/>
  <c r="X126" i="5"/>
  <c r="Y125" i="5"/>
  <c r="X125" i="5"/>
  <c r="Y124" i="5"/>
  <c r="X124" i="5"/>
  <c r="Y123" i="5"/>
  <c r="X123" i="5"/>
  <c r="Y122" i="5"/>
  <c r="X122" i="5"/>
  <c r="Y121" i="5"/>
  <c r="X121" i="5"/>
  <c r="Y120" i="5"/>
  <c r="X120" i="5"/>
  <c r="Y119" i="5"/>
  <c r="X119" i="5"/>
  <c r="Y118" i="5"/>
  <c r="X118" i="5"/>
  <c r="Y117" i="5"/>
  <c r="X117" i="5"/>
  <c r="Y116" i="5"/>
  <c r="X116" i="5"/>
  <c r="Y115" i="5"/>
  <c r="X115" i="5"/>
  <c r="Y114" i="5"/>
  <c r="X114" i="5"/>
  <c r="Y113" i="5"/>
  <c r="X113" i="5"/>
  <c r="Y112" i="5"/>
  <c r="X112" i="5"/>
  <c r="F6" i="7"/>
  <c r="E6" i="7"/>
  <c r="E5" i="7"/>
  <c r="F5" i="7"/>
  <c r="I5" i="7"/>
  <c r="E4" i="7"/>
  <c r="E7" i="7"/>
  <c r="E3" i="7"/>
  <c r="I3" i="7"/>
  <c r="I7" i="7"/>
  <c r="D10" i="7" l="1"/>
  <c r="F10" i="7" s="1"/>
  <c r="I10" i="7" s="1"/>
  <c r="F8" i="7"/>
</calcChain>
</file>

<file path=xl/sharedStrings.xml><?xml version="1.0" encoding="utf-8"?>
<sst xmlns="http://schemas.openxmlformats.org/spreadsheetml/2006/main" count="230" uniqueCount="169">
  <si>
    <t>MA P1</t>
  </si>
  <si>
    <t>MA P2</t>
  </si>
  <si>
    <t>MA 1</t>
  </si>
  <si>
    <t>MA 2</t>
  </si>
  <si>
    <t>MA 3</t>
  </si>
  <si>
    <t>MA 5</t>
  </si>
  <si>
    <t>MA 7a</t>
  </si>
  <si>
    <t>MA 7b</t>
  </si>
  <si>
    <t>MA 7c</t>
  </si>
  <si>
    <t>MA 8a</t>
  </si>
  <si>
    <t>MA 8b</t>
  </si>
  <si>
    <t>MA 9</t>
  </si>
  <si>
    <t>MA 10</t>
  </si>
  <si>
    <t>MA 11</t>
  </si>
  <si>
    <t>Timber Used for Temporary Works</t>
  </si>
  <si>
    <t>Use of Non-CFC Based Refrigerants</t>
  </si>
  <si>
    <t>Waste Recycling Facilities</t>
  </si>
  <si>
    <t>Innovative Techniques</t>
  </si>
  <si>
    <t>BEAM Professional</t>
  </si>
  <si>
    <t>Energy Use</t>
  </si>
  <si>
    <t>EU 1</t>
  </si>
  <si>
    <t>EU 2</t>
  </si>
  <si>
    <t>EU 4</t>
  </si>
  <si>
    <t>Water Use</t>
  </si>
  <si>
    <t>WU 1</t>
  </si>
  <si>
    <t>WU 2</t>
  </si>
  <si>
    <t>WU 3</t>
  </si>
  <si>
    <t>IEQ 2</t>
  </si>
  <si>
    <t>IEQ 3</t>
  </si>
  <si>
    <t>IEQ 4</t>
  </si>
  <si>
    <t>IEQ 6</t>
  </si>
  <si>
    <t>IEQ 8</t>
  </si>
  <si>
    <t>IEQ 9</t>
  </si>
  <si>
    <t>IEQ 10</t>
  </si>
  <si>
    <t>IEQ 1</t>
  </si>
  <si>
    <t>Minimum Ventilation Performance</t>
  </si>
  <si>
    <t>Natural Lighting</t>
  </si>
  <si>
    <t>Energy Efficient Appliances</t>
  </si>
  <si>
    <t>Water Quality Survey</t>
  </si>
  <si>
    <t>Annual Water Use</t>
  </si>
  <si>
    <t>Effluent Discharge to Foul Sewers</t>
  </si>
  <si>
    <t>Credits Applicable</t>
  </si>
  <si>
    <t>Credit Achieved</t>
  </si>
  <si>
    <t>Credit Summary</t>
  </si>
  <si>
    <t>Project Description:</t>
  </si>
  <si>
    <t xml:space="preserve">Project Name: </t>
  </si>
  <si>
    <t>BEAM Plus Project No:</t>
  </si>
  <si>
    <t>Category</t>
  </si>
  <si>
    <t>Indoor Environmental Quality</t>
  </si>
  <si>
    <t>Performance Enhancements</t>
  </si>
  <si>
    <t>Submission Template</t>
  </si>
  <si>
    <t>Applicable Credits</t>
  </si>
  <si>
    <t>Achieved Credits</t>
  </si>
  <si>
    <t>% of Achieved Credits</t>
  </si>
  <si>
    <t>Total Submitted Credits</t>
  </si>
  <si>
    <t>Total Applicable Credits</t>
  </si>
  <si>
    <t>Achieved Sub-Rating</t>
  </si>
  <si>
    <t>Overall Rating</t>
  </si>
  <si>
    <t xml:space="preserve">Completion Date: </t>
  </si>
  <si>
    <t xml:space="preserve">Start Date: </t>
  </si>
  <si>
    <t>Credits Submitted</t>
  </si>
  <si>
    <t>Materials Aspects</t>
  </si>
  <si>
    <t>Green Building Attributes</t>
  </si>
  <si>
    <t>GBA 1</t>
  </si>
  <si>
    <t>GBA 2</t>
  </si>
  <si>
    <t>Management</t>
  </si>
  <si>
    <t>MAN P1</t>
  </si>
  <si>
    <t>Construction Safety</t>
  </si>
  <si>
    <t>MAN 1</t>
  </si>
  <si>
    <t>MAN 2</t>
  </si>
  <si>
    <t>Construction IAQ Management</t>
  </si>
  <si>
    <t>MAN 3</t>
  </si>
  <si>
    <t>Construction Noise</t>
  </si>
  <si>
    <t>MAN 4</t>
  </si>
  <si>
    <t>Green Cleaning</t>
  </si>
  <si>
    <t>MAN 5</t>
  </si>
  <si>
    <t>Corporate Social Responsibility Facilities</t>
  </si>
  <si>
    <t>MAN 6</t>
  </si>
  <si>
    <t>User Guidance</t>
  </si>
  <si>
    <t>MAN 7</t>
  </si>
  <si>
    <t>Occupational Health and Safety</t>
  </si>
  <si>
    <t>Minimum Waste Recycling Facilities</t>
  </si>
  <si>
    <t>MA P3</t>
  </si>
  <si>
    <t>Interior Components Reuse</t>
  </si>
  <si>
    <t>Furniture and Partitions</t>
  </si>
  <si>
    <t>MA 4</t>
  </si>
  <si>
    <t>Modular Design Materials</t>
  </si>
  <si>
    <t>Designed for Disassembly</t>
  </si>
  <si>
    <t>MA 6a</t>
  </si>
  <si>
    <t>MA 6b</t>
  </si>
  <si>
    <t>MA 6c</t>
  </si>
  <si>
    <t>Sustainable Flooring Products - Rapidly Renewable Materials / Recycled Materials / Sustainable Timber</t>
  </si>
  <si>
    <t>Sustainable Flooring Products - Regionally Manufactured Materials</t>
  </si>
  <si>
    <t>Sustainable Flooring Products - Environmentally Manufactured Materials</t>
  </si>
  <si>
    <t>Sustainable Ceiling Products - Rapidly Renewable Materials / Recycled Materials / Sustainable Timber</t>
  </si>
  <si>
    <t>Sustainable Ceiling Products - Regionally Manufactured Materials</t>
  </si>
  <si>
    <t>Sustainable Ceiling Products - Environmentally Manufactured Materials</t>
  </si>
  <si>
    <t>MA 8c</t>
  </si>
  <si>
    <t>Sustainable Wall and Door Products - Rapidly Renewable Materials / Recycled Materials / Sustainable Timber</t>
  </si>
  <si>
    <t>Sustainable Wall and Door Products - Regionally Manufactured Materials</t>
  </si>
  <si>
    <t>Sustainable Wall and Door Products - Environmentally Manufactured Materials</t>
  </si>
  <si>
    <t>Zero PVC</t>
  </si>
  <si>
    <t>Ozone Depleting Substances</t>
  </si>
  <si>
    <t>Demolition and Construction Waste Reduction</t>
  </si>
  <si>
    <t>EU 3a</t>
  </si>
  <si>
    <t>EU 3b</t>
  </si>
  <si>
    <t>Commissioning - Commissioning Plans</t>
  </si>
  <si>
    <t>Commissioning - Commissioning Reports</t>
  </si>
  <si>
    <t>Operations &amp; Maintenance</t>
  </si>
  <si>
    <t>EU 5a</t>
  </si>
  <si>
    <t>EU 5b</t>
  </si>
  <si>
    <t>Metering and Monitoring - Electrical Meters</t>
  </si>
  <si>
    <t>Metering and Monitoring - Thermal Energy Meters for Chilled Water</t>
  </si>
  <si>
    <t>WU 4</t>
  </si>
  <si>
    <t>No Bottled Water</t>
  </si>
  <si>
    <t>Indoor Air Quality</t>
  </si>
  <si>
    <t>Indoor Planting</t>
  </si>
  <si>
    <t>Pre-occupancy Flush Out</t>
  </si>
  <si>
    <t>IEQ 5</t>
  </si>
  <si>
    <t>Tenant Exhaust</t>
  </si>
  <si>
    <t>Uncontrolled Ventilation</t>
  </si>
  <si>
    <t>IEQ 7a</t>
  </si>
  <si>
    <t>IEQ 7b</t>
  </si>
  <si>
    <t>IEQ 7c</t>
  </si>
  <si>
    <t>Thermal Comfort - Temperature</t>
  </si>
  <si>
    <t>Thermal Comfort - Relative Humidity</t>
  </si>
  <si>
    <t>Thermal Comfort - Air Movement</t>
  </si>
  <si>
    <t>Interior Lighting Quality</t>
  </si>
  <si>
    <t>Views to Outside</t>
  </si>
  <si>
    <t>IEQ 11</t>
  </si>
  <si>
    <t>Acoustics</t>
  </si>
  <si>
    <t>Innovations</t>
  </si>
  <si>
    <t>IV 1</t>
  </si>
  <si>
    <t>IV 2</t>
  </si>
  <si>
    <t>BEAM PLUS SUBMISSION SUMMARY (INTERIORS V1.0)</t>
  </si>
  <si>
    <t>IFA Breakdown</t>
  </si>
  <si>
    <t>IFA Area (m²)</t>
  </si>
  <si>
    <t>Long-Term Lease</t>
  </si>
  <si>
    <t>Energy Performance - Performance-Based Approach</t>
  </si>
  <si>
    <t>Energy Performance - Prescriptive-Based Approach</t>
  </si>
  <si>
    <t>PR</t>
  </si>
  <si>
    <t>NS</t>
  </si>
  <si>
    <t>BONUS</t>
  </si>
  <si>
    <t xml:space="preserve">Stage of  Assessment : </t>
  </si>
  <si>
    <t>a) Construction / A&amp;A works</t>
  </si>
  <si>
    <t xml:space="preserve">b)  Occupantion Date: </t>
  </si>
  <si>
    <t>As-built Floor Plan Submitted:</t>
  </si>
  <si>
    <t>Host Building GBP Submitted:</t>
  </si>
  <si>
    <t>Room</t>
  </si>
  <si>
    <t>AC System Type</t>
  </si>
  <si>
    <t>Lighting System Type</t>
  </si>
  <si>
    <t>Occupancy Period</t>
  </si>
  <si>
    <t>No. of Occupants</t>
  </si>
  <si>
    <t xml:space="preserve">Total Floor Area: </t>
  </si>
  <si>
    <t>sqm</t>
  </si>
  <si>
    <t>Total No. of floor:</t>
  </si>
  <si>
    <t>Exempt Area:</t>
  </si>
  <si>
    <t>Yes</t>
  </si>
  <si>
    <t>No</t>
  </si>
  <si>
    <t>Applicant Target Rating</t>
  </si>
  <si>
    <t>Total Achieved Credits</t>
  </si>
  <si>
    <t>MA 6</t>
  </si>
  <si>
    <t>Alternative - No new construction materials are installed</t>
  </si>
  <si>
    <t>MA 7</t>
  </si>
  <si>
    <t>MA 8</t>
  </si>
  <si>
    <t>NA</t>
  </si>
  <si>
    <t>Final Assessment</t>
  </si>
  <si>
    <t>Provisional Assessment</t>
  </si>
  <si>
    <t>Renovation Work Programme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</si>
</sst>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0.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color theme="1"/>
      <name val="Calibri"/>
      <family val="1"/>
      <charset val="136"/>
      <scheme val="minor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</borders>
  <cellStyleXfs count="49">
    <xf numFmtId="0" fontId="0" fillId="0" borderId="0"/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4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1" borderId="2" applyNumberFormat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" fillId="0" borderId="0"/>
    <xf numFmtId="9" fontId="23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164" fontId="21" fillId="0" borderId="0" xfId="0" applyNumberFormat="1" applyFont="1"/>
    <xf numFmtId="0" fontId="21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34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34" xfId="48" applyFont="1" applyBorder="1" applyAlignment="1">
      <alignment horizontal="center" vertical="center"/>
    </xf>
    <xf numFmtId="165" fontId="0" fillId="25" borderId="28" xfId="0" applyNumberFormat="1" applyFill="1" applyBorder="1" applyAlignment="1">
      <alignment horizontal="center" vertical="center"/>
    </xf>
    <xf numFmtId="9" fontId="0" fillId="25" borderId="28" xfId="48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24" borderId="11" xfId="0" applyFill="1" applyBorder="1" applyAlignment="1">
      <alignment horizontal="left" vertical="center"/>
    </xf>
    <xf numFmtId="0" fontId="0" fillId="24" borderId="11" xfId="0" applyFill="1" applyBorder="1" applyAlignment="1">
      <alignment horizontal="left"/>
    </xf>
    <xf numFmtId="0" fontId="0" fillId="24" borderId="11" xfId="0" applyFill="1" applyBorder="1"/>
    <xf numFmtId="0" fontId="0" fillId="24" borderId="10" xfId="0" applyFill="1" applyBorder="1" applyAlignment="1">
      <alignment horizontal="left" vertical="center"/>
    </xf>
    <xf numFmtId="0" fontId="0" fillId="24" borderId="18" xfId="0" applyFill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30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39" xfId="0" applyBorder="1" applyAlignment="1">
      <alignment vertical="center"/>
    </xf>
    <xf numFmtId="0" fontId="21" fillId="0" borderId="36" xfId="0" applyFont="1" applyBorder="1" applyAlignment="1">
      <alignment horizontal="center" vertical="center"/>
    </xf>
    <xf numFmtId="0" fontId="0" fillId="24" borderId="18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36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24" borderId="18" xfId="0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3" xfId="0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0" fillId="0" borderId="43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40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5" fillId="0" borderId="0" xfId="0" applyFont="1"/>
    <xf numFmtId="0" fontId="0" fillId="26" borderId="0" xfId="0" applyFill="1"/>
    <xf numFmtId="0" fontId="22" fillId="26" borderId="0" xfId="22" applyFont="1" applyFill="1" applyAlignment="1">
      <alignment vertical="center" wrapText="1" shrinkToFit="1"/>
    </xf>
    <xf numFmtId="0" fontId="22" fillId="26" borderId="0" xfId="22" applyFont="1" applyFill="1" applyAlignment="1">
      <alignment horizontal="center" vertical="center" wrapText="1" shrinkToFit="1"/>
    </xf>
    <xf numFmtId="0" fontId="21" fillId="26" borderId="0" xfId="0" applyFont="1" applyFill="1" applyAlignment="1">
      <alignment vertical="center"/>
    </xf>
    <xf numFmtId="0" fontId="21" fillId="26" borderId="0" xfId="0" applyFont="1" applyFill="1" applyAlignment="1">
      <alignment horizontal="left" vertical="center"/>
    </xf>
    <xf numFmtId="0" fontId="0" fillId="26" borderId="0" xfId="0" applyFill="1" applyAlignment="1">
      <alignment horizontal="left" vertical="center"/>
    </xf>
    <xf numFmtId="0" fontId="0" fillId="26" borderId="0" xfId="0" applyFill="1" applyAlignment="1">
      <alignment vertical="center"/>
    </xf>
    <xf numFmtId="164" fontId="0" fillId="26" borderId="0" xfId="0" applyNumberFormat="1" applyFill="1" applyAlignment="1">
      <alignment horizontal="left"/>
    </xf>
    <xf numFmtId="164" fontId="0" fillId="26" borderId="0" xfId="0" applyNumberFormat="1" applyFill="1"/>
    <xf numFmtId="164" fontId="21" fillId="26" borderId="0" xfId="0" applyNumberFormat="1" applyFont="1" applyFill="1" applyAlignment="1">
      <alignment horizontal="left" vertical="center"/>
    </xf>
    <xf numFmtId="164" fontId="0" fillId="26" borderId="0" xfId="0" applyNumberFormat="1" applyFill="1" applyAlignment="1">
      <alignment vertical="top"/>
    </xf>
    <xf numFmtId="0" fontId="25" fillId="26" borderId="0" xfId="0" applyFont="1" applyFill="1"/>
    <xf numFmtId="164" fontId="24" fillId="26" borderId="0" xfId="0" applyNumberFormat="1" applyFont="1" applyFill="1" applyAlignment="1">
      <alignment horizontal="left" vertical="center"/>
    </xf>
    <xf numFmtId="0" fontId="24" fillId="26" borderId="0" xfId="0" applyFont="1" applyFill="1" applyAlignment="1">
      <alignment vertical="center"/>
    </xf>
    <xf numFmtId="0" fontId="25" fillId="26" borderId="0" xfId="0" applyFont="1" applyFill="1" applyAlignment="1">
      <alignment vertical="center"/>
    </xf>
    <xf numFmtId="164" fontId="24" fillId="26" borderId="0" xfId="0" applyNumberFormat="1" applyFont="1" applyFill="1" applyAlignment="1">
      <alignment vertical="center"/>
    </xf>
    <xf numFmtId="0" fontId="24" fillId="26" borderId="0" xfId="0" applyFont="1" applyFill="1" applyAlignment="1">
      <alignment horizontal="left" vertical="center"/>
    </xf>
    <xf numFmtId="0" fontId="25" fillId="26" borderId="0" xfId="0" applyFont="1" applyFill="1" applyAlignment="1">
      <alignment horizontal="left" vertical="center"/>
    </xf>
    <xf numFmtId="164" fontId="25" fillId="26" borderId="0" xfId="0" applyNumberFormat="1" applyFont="1" applyFill="1" applyAlignment="1">
      <alignment vertical="center"/>
    </xf>
    <xf numFmtId="0" fontId="25" fillId="26" borderId="0" xfId="0" applyFont="1" applyFill="1" applyAlignment="1">
      <alignment horizontal="right" vertical="center"/>
    </xf>
    <xf numFmtId="0" fontId="25" fillId="26" borderId="18" xfId="0" applyFont="1" applyFill="1" applyBorder="1" applyAlignment="1">
      <alignment horizontal="center" vertical="center"/>
    </xf>
    <xf numFmtId="0" fontId="25" fillId="26" borderId="0" xfId="0" applyFont="1" applyFill="1" applyAlignment="1">
      <alignment horizontal="center" vertical="center"/>
    </xf>
    <xf numFmtId="164" fontId="0" fillId="26" borderId="0" xfId="0" applyNumberFormat="1" applyFill="1" applyAlignment="1">
      <alignment vertical="center"/>
    </xf>
    <xf numFmtId="0" fontId="25" fillId="26" borderId="36" xfId="0" applyFont="1" applyFill="1" applyBorder="1" applyAlignment="1">
      <alignment horizontal="center" vertical="center"/>
    </xf>
    <xf numFmtId="0" fontId="25" fillId="26" borderId="35" xfId="0" applyFont="1" applyFill="1" applyBorder="1" applyAlignment="1">
      <alignment horizontal="left" vertical="center"/>
    </xf>
    <xf numFmtId="0" fontId="25" fillId="26" borderId="36" xfId="0" applyFont="1" applyFill="1" applyBorder="1" applyAlignment="1">
      <alignment horizontal="right" vertical="center"/>
    </xf>
    <xf numFmtId="0" fontId="21" fillId="0" borderId="18" xfId="0" applyFont="1" applyBorder="1" applyAlignment="1" applyProtection="1">
      <alignment horizontal="center" vertical="center"/>
      <protection locked="0"/>
    </xf>
    <xf numFmtId="165" fontId="21" fillId="0" borderId="3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22" fillId="0" borderId="0" xfId="22" applyFont="1" applyAlignment="1">
      <alignment vertical="center" wrapText="1" shrinkToFit="1"/>
    </xf>
    <xf numFmtId="0" fontId="20" fillId="0" borderId="0" xfId="22" applyFont="1" applyAlignment="1">
      <alignment vertical="top" wrapText="1" shrinkToFit="1"/>
    </xf>
    <xf numFmtId="164" fontId="0" fillId="0" borderId="0" xfId="0" applyNumberFormat="1" applyAlignment="1">
      <alignment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26" borderId="18" xfId="0" applyFont="1" applyFill="1" applyBorder="1" applyAlignment="1" applyProtection="1">
      <alignment horizontal="center" vertical="center"/>
      <protection locked="0"/>
    </xf>
    <xf numFmtId="0" fontId="25" fillId="26" borderId="36" xfId="0" applyFont="1" applyFill="1" applyBorder="1" applyAlignment="1" applyProtection="1">
      <alignment vertical="center"/>
      <protection locked="0"/>
    </xf>
    <xf numFmtId="0" fontId="25" fillId="26" borderId="18" xfId="0" applyFont="1" applyFill="1" applyBorder="1" applyAlignment="1" applyProtection="1">
      <alignment vertical="center"/>
      <protection locked="0"/>
    </xf>
    <xf numFmtId="0" fontId="25" fillId="26" borderId="36" xfId="0" applyFont="1" applyFill="1" applyBorder="1" applyAlignment="1" applyProtection="1">
      <alignment horizontal="right" vertical="center"/>
      <protection locked="0"/>
    </xf>
    <xf numFmtId="0" fontId="25" fillId="26" borderId="36" xfId="0" applyFont="1" applyFill="1" applyBorder="1" applyAlignment="1" applyProtection="1">
      <alignment horizontal="left" vertical="center"/>
      <protection locked="0"/>
    </xf>
    <xf numFmtId="0" fontId="25" fillId="26" borderId="35" xfId="0" applyFont="1" applyFill="1" applyBorder="1" applyAlignment="1" applyProtection="1">
      <alignment horizontal="left" vertical="center"/>
      <protection locked="0"/>
    </xf>
    <xf numFmtId="0" fontId="22" fillId="26" borderId="0" xfId="22" applyFont="1" applyFill="1" applyAlignment="1">
      <alignment horizontal="center" vertical="center" wrapText="1" shrinkToFit="1"/>
    </xf>
    <xf numFmtId="0" fontId="25" fillId="26" borderId="18" xfId="0" applyFont="1" applyFill="1" applyBorder="1" applyAlignment="1">
      <alignment horizontal="center" vertical="center"/>
    </xf>
    <xf numFmtId="0" fontId="21" fillId="26" borderId="14" xfId="0" applyFont="1" applyFill="1" applyBorder="1" applyAlignment="1" applyProtection="1">
      <alignment horizontal="left" vertical="center"/>
      <protection locked="0"/>
    </xf>
    <xf numFmtId="0" fontId="25" fillId="26" borderId="14" xfId="0" applyFont="1" applyFill="1" applyBorder="1" applyAlignment="1" applyProtection="1">
      <alignment horizontal="left" vertical="center"/>
      <protection locked="0"/>
    </xf>
    <xf numFmtId="164" fontId="0" fillId="26" borderId="41" xfId="0" applyNumberFormat="1" applyFill="1" applyBorder="1" applyAlignment="1" applyProtection="1">
      <alignment horizontal="left" vertical="top"/>
      <protection locked="0"/>
    </xf>
    <xf numFmtId="164" fontId="0" fillId="26" borderId="40" xfId="0" applyNumberFormat="1" applyFill="1" applyBorder="1" applyAlignment="1" applyProtection="1">
      <alignment horizontal="left" vertical="top"/>
      <protection locked="0"/>
    </xf>
    <xf numFmtId="164" fontId="0" fillId="26" borderId="39" xfId="0" applyNumberFormat="1" applyFill="1" applyBorder="1" applyAlignment="1" applyProtection="1">
      <alignment horizontal="left" vertical="top"/>
      <protection locked="0"/>
    </xf>
    <xf numFmtId="164" fontId="0" fillId="26" borderId="16" xfId="0" applyNumberFormat="1" applyFill="1" applyBorder="1" applyAlignment="1" applyProtection="1">
      <alignment horizontal="left" vertical="top"/>
      <protection locked="0"/>
    </xf>
    <xf numFmtId="164" fontId="0" fillId="26" borderId="0" xfId="0" applyNumberFormat="1" applyFill="1" applyAlignment="1" applyProtection="1">
      <alignment horizontal="left" vertical="top"/>
      <protection locked="0"/>
    </xf>
    <xf numFmtId="164" fontId="0" fillId="26" borderId="15" xfId="0" applyNumberFormat="1" applyFill="1" applyBorder="1" applyAlignment="1" applyProtection="1">
      <alignment horizontal="left" vertical="top"/>
      <protection locked="0"/>
    </xf>
    <xf numFmtId="164" fontId="0" fillId="26" borderId="13" xfId="0" applyNumberFormat="1" applyFill="1" applyBorder="1" applyAlignment="1" applyProtection="1">
      <alignment horizontal="left" vertical="top"/>
      <protection locked="0"/>
    </xf>
    <xf numFmtId="164" fontId="0" fillId="26" borderId="14" xfId="0" applyNumberFormat="1" applyFill="1" applyBorder="1" applyAlignment="1" applyProtection="1">
      <alignment horizontal="left" vertical="top"/>
      <protection locked="0"/>
    </xf>
    <xf numFmtId="164" fontId="0" fillId="26" borderId="17" xfId="0" applyNumberFormat="1" applyFill="1" applyBorder="1" applyAlignment="1" applyProtection="1">
      <alignment horizontal="left" vertical="top"/>
      <protection locked="0"/>
    </xf>
    <xf numFmtId="0" fontId="21" fillId="26" borderId="0" xfId="0" applyFont="1" applyFill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4" borderId="36" xfId="0" applyFill="1" applyBorder="1" applyAlignment="1">
      <alignment horizontal="center" vertical="center" wrapText="1"/>
    </xf>
    <xf numFmtId="0" fontId="0" fillId="24" borderId="35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25" borderId="31" xfId="0" applyFill="1" applyBorder="1" applyAlignment="1" applyProtection="1">
      <alignment horizontal="center" vertical="center"/>
      <protection locked="0"/>
    </xf>
    <xf numFmtId="0" fontId="0" fillId="25" borderId="25" xfId="0" applyFill="1" applyBorder="1" applyAlignment="1" applyProtection="1">
      <alignment horizontal="center" vertical="center"/>
      <protection locked="0"/>
    </xf>
    <xf numFmtId="0" fontId="0" fillId="25" borderId="37" xfId="0" applyFill="1" applyBorder="1" applyAlignment="1" applyProtection="1">
      <alignment horizontal="center" vertical="center"/>
      <protection locked="0"/>
    </xf>
    <xf numFmtId="0" fontId="0" fillId="25" borderId="38" xfId="0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</cellXfs>
  <cellStyles count="49">
    <cellStyle name="20% - 輔色1" xfId="2" xr:uid="{00000000-0005-0000-0000-000000000000}"/>
    <cellStyle name="20% - 輔色2" xfId="3" xr:uid="{00000000-0005-0000-0000-000001000000}"/>
    <cellStyle name="20% - 輔色3" xfId="4" xr:uid="{00000000-0005-0000-0000-000002000000}"/>
    <cellStyle name="20% - 輔色4" xfId="5" xr:uid="{00000000-0005-0000-0000-000003000000}"/>
    <cellStyle name="20% - 輔色5" xfId="6" xr:uid="{00000000-0005-0000-0000-000004000000}"/>
    <cellStyle name="20% - 輔色6" xfId="7" xr:uid="{00000000-0005-0000-0000-000005000000}"/>
    <cellStyle name="40% - 輔色1" xfId="8" xr:uid="{00000000-0005-0000-0000-000006000000}"/>
    <cellStyle name="40% - 輔色2" xfId="9" xr:uid="{00000000-0005-0000-0000-000007000000}"/>
    <cellStyle name="40% - 輔色3" xfId="10" xr:uid="{00000000-0005-0000-0000-000008000000}"/>
    <cellStyle name="40% - 輔色4" xfId="11" xr:uid="{00000000-0005-0000-0000-000009000000}"/>
    <cellStyle name="40% - 輔色5" xfId="12" xr:uid="{00000000-0005-0000-0000-00000A000000}"/>
    <cellStyle name="40% - 輔色6" xfId="13" xr:uid="{00000000-0005-0000-0000-00000B000000}"/>
    <cellStyle name="60% - 輔色1" xfId="14" xr:uid="{00000000-0005-0000-0000-00000C000000}"/>
    <cellStyle name="60% - 輔色2" xfId="15" xr:uid="{00000000-0005-0000-0000-00000D000000}"/>
    <cellStyle name="60% - 輔色3" xfId="16" xr:uid="{00000000-0005-0000-0000-00000E000000}"/>
    <cellStyle name="60% - 輔色4" xfId="17" xr:uid="{00000000-0005-0000-0000-00000F000000}"/>
    <cellStyle name="60% - 輔色5" xfId="18" xr:uid="{00000000-0005-0000-0000-000010000000}"/>
    <cellStyle name="60% - 輔色6" xfId="19" xr:uid="{00000000-0005-0000-0000-000011000000}"/>
    <cellStyle name="Normal" xfId="0" builtinId="0"/>
    <cellStyle name="Normal 2" xfId="20" xr:uid="{00000000-0005-0000-0000-000014000000}"/>
    <cellStyle name="Normal 3" xfId="21" xr:uid="{00000000-0005-0000-0000-000015000000}"/>
    <cellStyle name="Normal 4" xfId="1" xr:uid="{00000000-0005-0000-0000-000016000000}"/>
    <cellStyle name="Normal 4 2" xfId="47" xr:uid="{00000000-0005-0000-0000-000017000000}"/>
    <cellStyle name="Normal_Sheet1" xfId="22" xr:uid="{00000000-0005-0000-0000-000018000000}"/>
    <cellStyle name="Percent" xfId="48" builtinId="5"/>
    <cellStyle name="Percent 2" xfId="23" xr:uid="{00000000-0005-0000-0000-00001A000000}"/>
    <cellStyle name="中等" xfId="24" xr:uid="{00000000-0005-0000-0000-00001B000000}"/>
    <cellStyle name="備註" xfId="25" xr:uid="{00000000-0005-0000-0000-00001C000000}"/>
    <cellStyle name="合計" xfId="26" xr:uid="{00000000-0005-0000-0000-00001D000000}"/>
    <cellStyle name="壞" xfId="27" xr:uid="{00000000-0005-0000-0000-00001E000000}"/>
    <cellStyle name="好" xfId="28" xr:uid="{00000000-0005-0000-0000-00001F000000}"/>
    <cellStyle name="標題" xfId="29" xr:uid="{00000000-0005-0000-0000-000020000000}"/>
    <cellStyle name="標題 1" xfId="30" xr:uid="{00000000-0005-0000-0000-000021000000}"/>
    <cellStyle name="標題 2" xfId="31" xr:uid="{00000000-0005-0000-0000-000022000000}"/>
    <cellStyle name="標題 3" xfId="32" xr:uid="{00000000-0005-0000-0000-000023000000}"/>
    <cellStyle name="標題 4" xfId="33" xr:uid="{00000000-0005-0000-0000-000024000000}"/>
    <cellStyle name="檢查儲存格" xfId="34" xr:uid="{00000000-0005-0000-0000-000025000000}"/>
    <cellStyle name="計算方式" xfId="35" xr:uid="{00000000-0005-0000-0000-000026000000}"/>
    <cellStyle name="說明文字" xfId="36" xr:uid="{00000000-0005-0000-0000-000027000000}"/>
    <cellStyle name="警告文字" xfId="37" xr:uid="{00000000-0005-0000-0000-000028000000}"/>
    <cellStyle name="輔色1" xfId="38" xr:uid="{00000000-0005-0000-0000-000029000000}"/>
    <cellStyle name="輔色2" xfId="39" xr:uid="{00000000-0005-0000-0000-00002A000000}"/>
    <cellStyle name="輔色3" xfId="40" xr:uid="{00000000-0005-0000-0000-00002B000000}"/>
    <cellStyle name="輔色4" xfId="41" xr:uid="{00000000-0005-0000-0000-00002C000000}"/>
    <cellStyle name="輔色5" xfId="42" xr:uid="{00000000-0005-0000-0000-00002D000000}"/>
    <cellStyle name="輔色6" xfId="43" xr:uid="{00000000-0005-0000-0000-00002E000000}"/>
    <cellStyle name="輸入" xfId="44" xr:uid="{00000000-0005-0000-0000-00002F000000}"/>
    <cellStyle name="輸出" xfId="45" xr:uid="{00000000-0005-0000-0000-000030000000}"/>
    <cellStyle name="連結的儲存格" xfId="46" xr:uid="{00000000-0005-0000-0000-000031000000}"/>
  </cellStyles>
  <dxfs count="4">
    <dxf>
      <fill>
        <patternFill>
          <bgColor rgb="FF92D050"/>
        </patternFill>
      </fill>
    </dxf>
    <dxf>
      <fill>
        <patternFill>
          <bgColor rgb="FFC6E6A2"/>
        </patternFill>
      </fill>
    </dxf>
    <dxf>
      <fill>
        <patternFill>
          <bgColor rgb="FFFF4F4F"/>
        </patternFill>
      </fill>
    </dxf>
    <dxf>
      <fill>
        <patternFill>
          <bgColor rgb="FFFF6161"/>
        </patternFill>
      </fill>
    </dxf>
  </dxfs>
  <tableStyles count="0" defaultTableStyle="TableStyleMedium2" defaultPivotStyle="PivotStyleLight16"/>
  <colors>
    <mruColors>
      <color rgb="FFFF4F4F"/>
      <color rgb="FFFF6161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22" fmlaRange="'pull down list'!$M$1:$M$3" noThreeD="1" sel="1" val="0"/>
</file>

<file path=xl/ctrlProps/ctrlProp2.xml><?xml version="1.0" encoding="utf-8"?>
<formControlPr xmlns="http://schemas.microsoft.com/office/spreadsheetml/2009/9/main" objectType="Drop" dropStyle="combo" dx="22" fmlaRange="'pull down list'!$L$1:$L$3" noThreeD="1" sel="0" val="0"/>
</file>

<file path=xl/ctrlProps/ctrlProp3.xml><?xml version="1.0" encoding="utf-8"?>
<formControlPr xmlns="http://schemas.microsoft.com/office/spreadsheetml/2009/9/main" objectType="Drop" dropStyle="combo" dx="22" fmlaRange="'pull down list'!$L$1:$L$3" noThreeD="1" sel="1" val="0"/>
</file>

<file path=xl/ctrlProps/ctrlProp4.xml><?xml version="1.0" encoding="utf-8"?>
<formControlPr xmlns="http://schemas.microsoft.com/office/spreadsheetml/2009/9/main" objectType="Drop" dropStyle="combo" dx="22" fmlaRange="'pull down list'!$L$1:$L$3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19050</xdr:rowOff>
        </xdr:from>
        <xdr:to>
          <xdr:col>8</xdr:col>
          <xdr:colOff>419100</xdr:colOff>
          <xdr:row>7</xdr:row>
          <xdr:rowOff>47625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1247775</xdr:colOff>
          <xdr:row>20</xdr:row>
          <xdr:rowOff>19050</xdr:rowOff>
        </xdr:from>
        <xdr:to>
          <xdr:col>7</xdr:col>
          <xdr:colOff>171450</xdr:colOff>
          <xdr:row>20</xdr:row>
          <xdr:rowOff>171450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28575</xdr:rowOff>
        </xdr:from>
        <xdr:to>
          <xdr:col>7</xdr:col>
          <xdr:colOff>180975</xdr:colOff>
          <xdr:row>29</xdr:row>
          <xdr:rowOff>180975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38100</xdr:rowOff>
        </xdr:from>
        <xdr:to>
          <xdr:col>7</xdr:col>
          <xdr:colOff>180975</xdr:colOff>
          <xdr:row>32</xdr:row>
          <xdr:rowOff>0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73"/>
  <sheetViews>
    <sheetView tabSelected="1" zoomScaleNormal="100" zoomScaleSheetLayoutView="85" workbookViewId="0">
      <selection activeCell="G24" sqref="G24:H24"/>
    </sheetView>
  </sheetViews>
  <sheetFormatPr defaultRowHeight="15"/>
  <cols>
    <col min="1" max="1" width="4.7109375" customWidth="1"/>
    <col min="2" max="2" width="3.42578125" style="2" customWidth="1"/>
    <col min="3" max="3" width="18.7109375" customWidth="1"/>
    <col min="4" max="4" width="18.5703125" customWidth="1"/>
    <col min="5" max="5" width="13.5703125" customWidth="1"/>
    <col min="6" max="6" width="12.140625" customWidth="1"/>
    <col min="7" max="7" width="13.140625" customWidth="1"/>
    <col min="8" max="8" width="11.85546875" customWidth="1"/>
    <col min="9" max="9" width="16.85546875" customWidth="1"/>
    <col min="10" max="10" width="16" customWidth="1"/>
    <col min="11" max="11" width="8.5703125" customWidth="1"/>
    <col min="12" max="12" width="4.7109375" customWidth="1"/>
    <col min="13" max="13" width="7.140625" customWidth="1"/>
    <col min="14" max="14" width="6.5703125" customWidth="1"/>
    <col min="15" max="15" width="7" customWidth="1"/>
    <col min="16" max="16" width="7.140625" customWidth="1"/>
    <col min="18" max="18" width="6.140625" customWidth="1"/>
    <col min="23" max="23" width="12" customWidth="1"/>
    <col min="24" max="25" width="12" hidden="1" customWidth="1"/>
    <col min="26" max="26" width="12" customWidth="1"/>
  </cols>
  <sheetData>
    <row r="1" spans="1:20" ht="15.75" customHeight="1">
      <c r="A1" s="59"/>
      <c r="B1" s="101" t="s">
        <v>134</v>
      </c>
      <c r="C1" s="101"/>
      <c r="D1" s="101"/>
      <c r="E1" s="101"/>
      <c r="F1" s="101"/>
      <c r="G1" s="101"/>
      <c r="H1" s="101"/>
      <c r="I1" s="101"/>
      <c r="J1" s="101"/>
      <c r="K1" s="60"/>
      <c r="L1" s="90"/>
      <c r="M1" s="90"/>
      <c r="N1" s="90"/>
      <c r="O1" s="90"/>
      <c r="P1" s="90"/>
      <c r="Q1" s="90"/>
      <c r="R1" s="91"/>
      <c r="S1" s="91"/>
      <c r="T1" s="91"/>
    </row>
    <row r="2" spans="1:20" ht="15.75" customHeight="1">
      <c r="A2" s="59"/>
      <c r="B2" s="61"/>
      <c r="C2" s="61"/>
      <c r="D2" s="61"/>
      <c r="E2" s="61"/>
      <c r="F2" s="61"/>
      <c r="G2" s="61"/>
      <c r="H2" s="61"/>
      <c r="I2" s="61"/>
      <c r="J2" s="61"/>
      <c r="K2" s="61"/>
      <c r="L2" s="90"/>
      <c r="M2" s="90"/>
      <c r="N2" s="90"/>
      <c r="O2" s="90"/>
      <c r="P2" s="90"/>
      <c r="Q2" s="90"/>
      <c r="R2" s="91"/>
      <c r="S2" s="91"/>
      <c r="T2" s="91"/>
    </row>
    <row r="3" spans="1:20" ht="15" customHeight="1">
      <c r="A3" s="59"/>
      <c r="B3" s="62" t="s">
        <v>45</v>
      </c>
      <c r="C3" s="62"/>
      <c r="D3" s="103"/>
      <c r="E3" s="103"/>
      <c r="F3" s="103"/>
      <c r="G3" s="103"/>
      <c r="H3" s="103"/>
      <c r="I3" s="103"/>
      <c r="J3" s="103"/>
      <c r="K3" s="65"/>
      <c r="L3" s="1"/>
      <c r="M3" s="1"/>
      <c r="N3" s="1"/>
      <c r="O3" s="1"/>
    </row>
    <row r="4" spans="1:20" ht="6" customHeight="1">
      <c r="A4" s="59"/>
      <c r="B4" s="66"/>
      <c r="C4" s="63"/>
      <c r="D4" s="63"/>
      <c r="E4" s="63"/>
      <c r="F4" s="63"/>
      <c r="G4" s="63"/>
      <c r="H4" s="63"/>
      <c r="I4" s="63"/>
      <c r="J4" s="64"/>
      <c r="K4" s="65"/>
      <c r="L4" s="1"/>
      <c r="M4" s="1"/>
      <c r="N4" s="1"/>
      <c r="O4" s="1"/>
    </row>
    <row r="5" spans="1:20">
      <c r="A5" s="59"/>
      <c r="B5" s="62" t="s">
        <v>46</v>
      </c>
      <c r="C5" s="62"/>
      <c r="D5" s="103"/>
      <c r="E5" s="103"/>
      <c r="F5" s="103"/>
      <c r="G5" s="103"/>
      <c r="H5" s="103"/>
      <c r="I5" s="103"/>
      <c r="J5" s="103"/>
      <c r="K5" s="65"/>
      <c r="L5" s="1"/>
      <c r="M5" s="1"/>
      <c r="N5" s="1"/>
      <c r="O5" s="1"/>
    </row>
    <row r="6" spans="1:20" ht="6" customHeight="1">
      <c r="A6" s="59"/>
      <c r="B6" s="66"/>
      <c r="C6" s="63"/>
      <c r="D6" s="63"/>
      <c r="E6" s="63"/>
      <c r="F6" s="63"/>
      <c r="G6" s="63"/>
      <c r="H6" s="63"/>
      <c r="I6" s="63"/>
      <c r="J6" s="64"/>
      <c r="K6" s="65"/>
      <c r="L6" s="1"/>
      <c r="M6" s="1"/>
      <c r="N6" s="1"/>
      <c r="O6" s="1"/>
    </row>
    <row r="7" spans="1:20">
      <c r="A7" s="59"/>
      <c r="B7" s="62" t="s">
        <v>143</v>
      </c>
      <c r="C7" s="62"/>
      <c r="D7" s="114"/>
      <c r="E7" s="114"/>
      <c r="F7" s="114"/>
      <c r="G7" s="114"/>
      <c r="H7" s="114"/>
      <c r="I7" s="114"/>
      <c r="J7" s="114"/>
      <c r="K7" s="65"/>
      <c r="L7" s="1"/>
      <c r="M7" s="1"/>
      <c r="N7" s="1"/>
      <c r="O7" s="1"/>
    </row>
    <row r="8" spans="1:20">
      <c r="A8" s="59"/>
      <c r="B8" s="67"/>
      <c r="C8" s="62"/>
      <c r="D8" s="62"/>
      <c r="E8" s="62"/>
      <c r="F8" s="62"/>
      <c r="G8" s="62"/>
      <c r="H8" s="62"/>
      <c r="I8" s="62"/>
      <c r="J8" s="65"/>
      <c r="K8" s="65"/>
      <c r="L8" s="1"/>
      <c r="M8" s="1"/>
      <c r="N8" s="1"/>
      <c r="O8" s="1"/>
    </row>
    <row r="9" spans="1:20">
      <c r="A9" s="59"/>
      <c r="B9" s="68">
        <v>1</v>
      </c>
      <c r="C9" s="62" t="s">
        <v>44</v>
      </c>
      <c r="D9" s="65"/>
      <c r="E9" s="65"/>
      <c r="F9" s="59"/>
      <c r="G9" s="59"/>
      <c r="H9" s="59"/>
      <c r="I9" s="59"/>
      <c r="J9" s="59"/>
      <c r="K9" s="59"/>
    </row>
    <row r="10" spans="1:20" ht="15.75" customHeight="1">
      <c r="A10" s="59"/>
      <c r="B10" s="59"/>
      <c r="C10" s="105"/>
      <c r="D10" s="106"/>
      <c r="E10" s="106"/>
      <c r="F10" s="106"/>
      <c r="G10" s="106"/>
      <c r="H10" s="106"/>
      <c r="I10" s="106"/>
      <c r="J10" s="107"/>
      <c r="K10" s="69"/>
      <c r="L10" s="92"/>
      <c r="M10" s="92"/>
      <c r="N10" s="92"/>
      <c r="O10" s="92"/>
      <c r="P10" s="92"/>
      <c r="Q10" s="92"/>
    </row>
    <row r="11" spans="1:20" ht="15.75" customHeight="1">
      <c r="A11" s="59"/>
      <c r="B11" s="59"/>
      <c r="C11" s="108"/>
      <c r="D11" s="109"/>
      <c r="E11" s="109"/>
      <c r="F11" s="109"/>
      <c r="G11" s="109"/>
      <c r="H11" s="109"/>
      <c r="I11" s="109"/>
      <c r="J11" s="110"/>
      <c r="K11" s="69"/>
      <c r="L11" s="92"/>
      <c r="M11" s="92"/>
      <c r="N11" s="92"/>
      <c r="O11" s="92"/>
      <c r="P11" s="92"/>
      <c r="Q11" s="92"/>
    </row>
    <row r="12" spans="1:20" ht="15.75" customHeight="1">
      <c r="A12" s="59"/>
      <c r="B12" s="59"/>
      <c r="C12" s="108"/>
      <c r="D12" s="109"/>
      <c r="E12" s="109"/>
      <c r="F12" s="109"/>
      <c r="G12" s="109"/>
      <c r="H12" s="109"/>
      <c r="I12" s="109"/>
      <c r="J12" s="110"/>
      <c r="K12" s="69"/>
      <c r="L12" s="92"/>
      <c r="M12" s="92"/>
      <c r="N12" s="92"/>
      <c r="O12" s="92"/>
      <c r="P12" s="92"/>
      <c r="Q12" s="92"/>
    </row>
    <row r="13" spans="1:20" ht="15.75" customHeight="1">
      <c r="A13" s="59"/>
      <c r="B13" s="59"/>
      <c r="C13" s="108"/>
      <c r="D13" s="109"/>
      <c r="E13" s="109"/>
      <c r="F13" s="109"/>
      <c r="G13" s="109"/>
      <c r="H13" s="109"/>
      <c r="I13" s="109"/>
      <c r="J13" s="110"/>
      <c r="K13" s="69"/>
      <c r="L13" s="92"/>
      <c r="M13" s="92"/>
      <c r="N13" s="92"/>
      <c r="O13" s="92"/>
      <c r="P13" s="92"/>
      <c r="Q13" s="92"/>
    </row>
    <row r="14" spans="1:20" ht="15.75" customHeight="1">
      <c r="A14" s="59"/>
      <c r="B14" s="59"/>
      <c r="C14" s="108"/>
      <c r="D14" s="109"/>
      <c r="E14" s="109"/>
      <c r="F14" s="109"/>
      <c r="G14" s="109"/>
      <c r="H14" s="109"/>
      <c r="I14" s="109"/>
      <c r="J14" s="110"/>
      <c r="K14" s="69"/>
      <c r="L14" s="92"/>
      <c r="M14" s="92"/>
      <c r="N14" s="92"/>
      <c r="O14" s="92"/>
      <c r="P14" s="92"/>
      <c r="Q14" s="92"/>
    </row>
    <row r="15" spans="1:20" ht="15.75" customHeight="1">
      <c r="A15" s="59"/>
      <c r="B15" s="59"/>
      <c r="C15" s="108"/>
      <c r="D15" s="109"/>
      <c r="E15" s="109"/>
      <c r="F15" s="109"/>
      <c r="G15" s="109"/>
      <c r="H15" s="109"/>
      <c r="I15" s="109"/>
      <c r="J15" s="110"/>
      <c r="K15" s="69"/>
      <c r="L15" s="92"/>
      <c r="M15" s="92"/>
      <c r="N15" s="92"/>
      <c r="O15" s="92"/>
      <c r="P15" s="92"/>
      <c r="Q15" s="92"/>
    </row>
    <row r="16" spans="1:20" ht="15.75" customHeight="1">
      <c r="A16" s="59"/>
      <c r="B16" s="59"/>
      <c r="C16" s="108"/>
      <c r="D16" s="109"/>
      <c r="E16" s="109"/>
      <c r="F16" s="109"/>
      <c r="G16" s="109"/>
      <c r="H16" s="109"/>
      <c r="I16" s="109"/>
      <c r="J16" s="110"/>
      <c r="K16" s="69"/>
      <c r="L16" s="92"/>
      <c r="M16" s="92"/>
      <c r="N16" s="92"/>
      <c r="O16" s="92"/>
      <c r="P16" s="92"/>
      <c r="Q16" s="92"/>
    </row>
    <row r="17" spans="1:31" ht="15.75" customHeight="1">
      <c r="A17" s="59"/>
      <c r="B17" s="59"/>
      <c r="C17" s="108"/>
      <c r="D17" s="109"/>
      <c r="E17" s="109"/>
      <c r="F17" s="109"/>
      <c r="G17" s="109"/>
      <c r="H17" s="109"/>
      <c r="I17" s="109"/>
      <c r="J17" s="110"/>
      <c r="K17" s="69"/>
      <c r="L17" s="92"/>
      <c r="M17" s="92"/>
      <c r="N17" s="92"/>
      <c r="O17" s="92"/>
      <c r="P17" s="92"/>
      <c r="Q17" s="92"/>
    </row>
    <row r="18" spans="1:31" ht="15.75" customHeight="1">
      <c r="A18" s="59"/>
      <c r="B18" s="59"/>
      <c r="C18" s="108"/>
      <c r="D18" s="109"/>
      <c r="E18" s="109"/>
      <c r="F18" s="109"/>
      <c r="G18" s="109"/>
      <c r="H18" s="109"/>
      <c r="I18" s="109"/>
      <c r="J18" s="110"/>
      <c r="K18" s="69"/>
      <c r="L18" s="92"/>
      <c r="M18" s="92"/>
      <c r="N18" s="92"/>
      <c r="O18" s="92"/>
      <c r="P18" s="92"/>
      <c r="Q18" s="92"/>
    </row>
    <row r="19" spans="1:31" ht="15.75" customHeight="1">
      <c r="A19" s="59"/>
      <c r="B19" s="59"/>
      <c r="C19" s="111"/>
      <c r="D19" s="112"/>
      <c r="E19" s="112"/>
      <c r="F19" s="112"/>
      <c r="G19" s="112"/>
      <c r="H19" s="112"/>
      <c r="I19" s="112"/>
      <c r="J19" s="113"/>
      <c r="K19" s="69"/>
      <c r="L19" s="92"/>
      <c r="M19" s="92"/>
      <c r="N19" s="92"/>
      <c r="O19" s="92"/>
      <c r="P19" s="92"/>
      <c r="Q19" s="92"/>
    </row>
    <row r="20" spans="1:31" ht="15.75" customHeight="1">
      <c r="A20" s="59"/>
      <c r="B20" s="67"/>
      <c r="C20" s="59"/>
      <c r="D20" s="59"/>
      <c r="E20" s="59"/>
      <c r="F20" s="59"/>
      <c r="G20" s="59"/>
      <c r="H20" s="59"/>
      <c r="I20" s="59"/>
      <c r="J20" s="59"/>
      <c r="K20" s="59"/>
    </row>
    <row r="21" spans="1:31" s="58" customFormat="1">
      <c r="A21" s="70"/>
      <c r="B21" s="71">
        <v>2</v>
      </c>
      <c r="C21" s="72" t="s">
        <v>168</v>
      </c>
      <c r="D21" s="72"/>
      <c r="E21" s="72"/>
      <c r="F21" s="72"/>
      <c r="G21" s="72"/>
      <c r="H21" s="73"/>
      <c r="I21" s="73"/>
      <c r="J21" s="73"/>
      <c r="K21" s="73"/>
      <c r="L21" s="93"/>
      <c r="M21" s="93"/>
      <c r="N21" s="93"/>
      <c r="O21" s="93"/>
    </row>
    <row r="22" spans="1:31" s="58" customFormat="1" ht="6" customHeight="1">
      <c r="A22" s="70"/>
      <c r="B22" s="74"/>
      <c r="C22" s="72"/>
      <c r="D22" s="72"/>
      <c r="E22" s="72"/>
      <c r="F22" s="72"/>
      <c r="G22" s="72"/>
      <c r="H22" s="73"/>
      <c r="I22" s="73"/>
      <c r="J22" s="73"/>
      <c r="K22" s="73"/>
      <c r="L22" s="93"/>
      <c r="M22" s="93"/>
      <c r="N22" s="93"/>
      <c r="O22" s="93"/>
    </row>
    <row r="23" spans="1:31" s="58" customFormat="1" ht="6" customHeight="1">
      <c r="A23" s="70"/>
      <c r="B23" s="77"/>
      <c r="C23" s="78"/>
      <c r="D23" s="73"/>
      <c r="E23" s="73"/>
      <c r="F23" s="73"/>
      <c r="G23" s="73"/>
      <c r="H23" s="73"/>
      <c r="I23" s="73"/>
      <c r="J23" s="73"/>
      <c r="K23" s="73"/>
      <c r="L23" s="93"/>
      <c r="M23" s="93"/>
      <c r="N23" s="93"/>
      <c r="O23" s="93"/>
    </row>
    <row r="24" spans="1:31" s="58" customFormat="1">
      <c r="A24" s="70"/>
      <c r="B24" s="77"/>
      <c r="C24" s="75" t="s">
        <v>144</v>
      </c>
      <c r="D24" s="72"/>
      <c r="E24" s="73" t="s">
        <v>59</v>
      </c>
      <c r="F24" s="73"/>
      <c r="G24" s="104"/>
      <c r="H24" s="104"/>
      <c r="I24" s="73"/>
      <c r="J24" s="73"/>
      <c r="K24" s="73"/>
      <c r="L24" s="93"/>
      <c r="M24" s="93"/>
      <c r="N24" s="93"/>
      <c r="O24" s="93"/>
      <c r="Z24" s="93"/>
      <c r="AA24" s="93"/>
      <c r="AB24" s="93"/>
      <c r="AC24" s="93"/>
      <c r="AD24" s="93"/>
      <c r="AE24" s="93"/>
    </row>
    <row r="25" spans="1:31" s="58" customFormat="1">
      <c r="A25" s="70"/>
      <c r="B25" s="77"/>
      <c r="C25" s="75"/>
      <c r="D25" s="72"/>
      <c r="E25" s="73" t="s">
        <v>58</v>
      </c>
      <c r="F25" s="73"/>
      <c r="G25" s="104"/>
      <c r="H25" s="104"/>
      <c r="I25" s="73"/>
      <c r="J25" s="73"/>
      <c r="K25" s="73"/>
      <c r="L25" s="93"/>
      <c r="M25" s="93"/>
      <c r="N25" s="93"/>
      <c r="O25" s="93"/>
      <c r="Z25" s="93"/>
      <c r="AA25" s="93"/>
      <c r="AB25" s="93"/>
      <c r="AC25" s="93"/>
      <c r="AD25" s="93"/>
      <c r="AE25" s="93"/>
    </row>
    <row r="26" spans="1:31" s="58" customFormat="1" ht="6" customHeight="1">
      <c r="A26" s="70"/>
      <c r="B26" s="77"/>
      <c r="C26" s="78"/>
      <c r="D26" s="73"/>
      <c r="E26" s="73"/>
      <c r="F26" s="73"/>
      <c r="G26" s="73"/>
      <c r="H26" s="73"/>
      <c r="I26" s="73"/>
      <c r="J26" s="73"/>
      <c r="K26" s="73"/>
      <c r="L26" s="93"/>
      <c r="M26" s="93"/>
      <c r="N26" s="93"/>
      <c r="O26" s="93"/>
    </row>
    <row r="27" spans="1:31" s="58" customFormat="1">
      <c r="A27" s="70"/>
      <c r="B27" s="77"/>
      <c r="C27" s="75" t="s">
        <v>145</v>
      </c>
      <c r="D27" s="72"/>
      <c r="E27" s="104"/>
      <c r="F27" s="104"/>
      <c r="G27" s="73"/>
      <c r="H27" s="73"/>
      <c r="I27" s="73"/>
      <c r="J27" s="73"/>
      <c r="K27" s="73"/>
      <c r="L27" s="93"/>
      <c r="M27" s="93"/>
      <c r="N27" s="93"/>
      <c r="O27" s="93"/>
      <c r="Z27" s="93"/>
      <c r="AA27" s="93"/>
      <c r="AB27" s="93"/>
      <c r="AC27" s="93"/>
      <c r="AD27" s="93"/>
      <c r="AE27" s="93"/>
    </row>
    <row r="28" spans="1:31" s="58" customFormat="1" ht="6" customHeight="1">
      <c r="A28" s="70"/>
      <c r="B28" s="77"/>
      <c r="C28" s="75"/>
      <c r="D28" s="72"/>
      <c r="E28" s="73"/>
      <c r="F28" s="73"/>
      <c r="G28" s="73"/>
      <c r="H28" s="73"/>
      <c r="I28" s="73"/>
      <c r="J28" s="76"/>
      <c r="K28" s="76"/>
      <c r="L28" s="94"/>
      <c r="M28" s="94"/>
      <c r="N28" s="94"/>
      <c r="O28" s="93"/>
      <c r="Z28" s="93"/>
      <c r="AA28" s="93"/>
      <c r="AB28" s="93"/>
      <c r="AC28" s="93"/>
      <c r="AD28" s="93"/>
      <c r="AE28" s="93"/>
    </row>
    <row r="29" spans="1:31" s="58" customFormat="1">
      <c r="A29" s="70"/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93"/>
      <c r="M29" s="93"/>
      <c r="N29" s="93"/>
      <c r="O29" s="93"/>
    </row>
    <row r="30" spans="1:31" s="58" customFormat="1">
      <c r="A30" s="70"/>
      <c r="B30" s="71">
        <v>3</v>
      </c>
      <c r="C30" s="72" t="s">
        <v>146</v>
      </c>
      <c r="D30" s="73"/>
      <c r="E30" s="73"/>
      <c r="F30" s="73"/>
      <c r="G30" s="73"/>
      <c r="H30" s="73"/>
      <c r="I30" s="73"/>
      <c r="J30" s="73"/>
      <c r="K30" s="73"/>
      <c r="L30" s="93"/>
      <c r="M30" s="93"/>
      <c r="N30" s="93"/>
      <c r="O30" s="93"/>
    </row>
    <row r="31" spans="1:31" s="58" customFormat="1">
      <c r="A31" s="70"/>
      <c r="B31" s="71"/>
      <c r="C31" s="72"/>
      <c r="D31" s="73"/>
      <c r="E31" s="73"/>
      <c r="F31" s="73"/>
      <c r="G31" s="73"/>
      <c r="H31" s="73"/>
      <c r="I31" s="73"/>
      <c r="J31" s="73"/>
      <c r="K31" s="73"/>
      <c r="L31" s="93"/>
      <c r="M31" s="93"/>
      <c r="N31" s="93"/>
      <c r="O31" s="93"/>
    </row>
    <row r="32" spans="1:31" s="58" customFormat="1">
      <c r="A32" s="70"/>
      <c r="B32" s="71">
        <v>4</v>
      </c>
      <c r="C32" s="72" t="s">
        <v>147</v>
      </c>
      <c r="D32" s="73"/>
      <c r="E32" s="73"/>
      <c r="F32" s="73"/>
      <c r="G32" s="73"/>
      <c r="H32" s="73"/>
      <c r="I32" s="73"/>
      <c r="J32" s="73"/>
      <c r="K32" s="73"/>
      <c r="L32" s="93"/>
      <c r="M32" s="93"/>
      <c r="N32" s="93"/>
      <c r="O32" s="93"/>
    </row>
    <row r="33" spans="1:15" s="58" customFormat="1">
      <c r="A33" s="70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93"/>
      <c r="M33" s="93"/>
      <c r="N33" s="93"/>
      <c r="O33" s="93"/>
    </row>
    <row r="34" spans="1:15" s="58" customFormat="1">
      <c r="A34" s="70"/>
      <c r="B34" s="71">
        <v>5</v>
      </c>
      <c r="C34" s="72" t="s">
        <v>135</v>
      </c>
      <c r="D34" s="73"/>
      <c r="E34" s="73"/>
      <c r="F34" s="73"/>
      <c r="G34" s="73"/>
      <c r="H34" s="73"/>
      <c r="I34" s="73"/>
      <c r="J34" s="73"/>
      <c r="K34" s="73"/>
      <c r="L34" s="93"/>
      <c r="M34" s="93"/>
      <c r="N34" s="93"/>
      <c r="O34" s="93"/>
    </row>
    <row r="35" spans="1:15" s="58" customFormat="1" ht="6" customHeight="1">
      <c r="A35" s="70"/>
      <c r="B35" s="71"/>
      <c r="C35" s="72"/>
      <c r="D35" s="73"/>
      <c r="E35" s="73"/>
      <c r="F35" s="73"/>
      <c r="G35" s="73"/>
      <c r="H35" s="73"/>
      <c r="I35" s="73"/>
      <c r="J35" s="73"/>
      <c r="K35" s="73"/>
      <c r="L35" s="93"/>
      <c r="M35" s="93"/>
      <c r="N35" s="93"/>
      <c r="O35" s="93"/>
    </row>
    <row r="36" spans="1:15" s="58" customFormat="1">
      <c r="A36" s="70"/>
      <c r="B36" s="73"/>
      <c r="C36" s="79" t="s">
        <v>148</v>
      </c>
      <c r="D36" s="82" t="s">
        <v>136</v>
      </c>
      <c r="E36" s="102" t="s">
        <v>149</v>
      </c>
      <c r="F36" s="102"/>
      <c r="G36" s="102" t="s">
        <v>150</v>
      </c>
      <c r="H36" s="102"/>
      <c r="I36" s="79" t="s">
        <v>151</v>
      </c>
      <c r="J36" s="79" t="s">
        <v>152</v>
      </c>
      <c r="K36" s="70"/>
      <c r="L36" s="93"/>
      <c r="M36" s="93"/>
      <c r="N36" s="93"/>
      <c r="O36" s="93"/>
    </row>
    <row r="37" spans="1:15" s="58" customFormat="1">
      <c r="A37" s="70"/>
      <c r="B37" s="73"/>
      <c r="C37" s="95"/>
      <c r="D37" s="96"/>
      <c r="E37" s="97"/>
      <c r="F37" s="97"/>
      <c r="G37" s="97"/>
      <c r="H37" s="97"/>
      <c r="I37" s="97"/>
      <c r="J37" s="95"/>
      <c r="K37" s="80"/>
      <c r="L37" s="93"/>
      <c r="M37" s="93"/>
      <c r="N37" s="93"/>
      <c r="O37" s="93"/>
    </row>
    <row r="38" spans="1:15" s="58" customFormat="1">
      <c r="A38" s="70"/>
      <c r="B38" s="73"/>
      <c r="C38" s="95"/>
      <c r="D38" s="96"/>
      <c r="E38" s="97"/>
      <c r="F38" s="97"/>
      <c r="G38" s="97"/>
      <c r="H38" s="97"/>
      <c r="I38" s="97"/>
      <c r="J38" s="95"/>
      <c r="K38" s="80"/>
      <c r="L38" s="93"/>
      <c r="M38" s="93"/>
      <c r="N38" s="93"/>
      <c r="O38" s="93"/>
    </row>
    <row r="39" spans="1:15" s="58" customFormat="1">
      <c r="A39" s="70"/>
      <c r="B39" s="73"/>
      <c r="C39" s="95"/>
      <c r="D39" s="96"/>
      <c r="E39" s="97"/>
      <c r="F39" s="97"/>
      <c r="G39" s="97"/>
      <c r="H39" s="97"/>
      <c r="I39" s="97"/>
      <c r="J39" s="95"/>
      <c r="K39" s="80"/>
      <c r="L39" s="93"/>
      <c r="M39" s="93"/>
      <c r="N39" s="93"/>
      <c r="O39" s="93"/>
    </row>
    <row r="40" spans="1:15" s="58" customFormat="1">
      <c r="A40" s="70"/>
      <c r="B40" s="73"/>
      <c r="C40" s="95"/>
      <c r="D40" s="96"/>
      <c r="E40" s="97"/>
      <c r="F40" s="97"/>
      <c r="G40" s="97"/>
      <c r="H40" s="97"/>
      <c r="I40" s="97"/>
      <c r="J40" s="95"/>
      <c r="K40" s="80"/>
      <c r="L40" s="93"/>
      <c r="M40" s="93"/>
      <c r="N40" s="93"/>
      <c r="O40" s="93"/>
    </row>
    <row r="41" spans="1:15" s="58" customFormat="1">
      <c r="A41" s="70"/>
      <c r="B41" s="73"/>
      <c r="C41" s="95"/>
      <c r="D41" s="96"/>
      <c r="E41" s="97"/>
      <c r="F41" s="97"/>
      <c r="G41" s="97"/>
      <c r="H41" s="97"/>
      <c r="I41" s="97"/>
      <c r="J41" s="95"/>
      <c r="K41" s="80"/>
      <c r="L41" s="93"/>
      <c r="M41" s="93"/>
      <c r="N41" s="93"/>
      <c r="O41" s="93"/>
    </row>
    <row r="42" spans="1:15" s="58" customFormat="1">
      <c r="A42" s="70"/>
      <c r="B42" s="73"/>
      <c r="C42" s="95"/>
      <c r="D42" s="96"/>
      <c r="E42" s="97"/>
      <c r="F42" s="97"/>
      <c r="G42" s="97"/>
      <c r="H42" s="97"/>
      <c r="I42" s="97"/>
      <c r="J42" s="95"/>
      <c r="K42" s="80"/>
      <c r="L42" s="93"/>
      <c r="M42" s="93"/>
      <c r="N42" s="93"/>
      <c r="O42" s="93"/>
    </row>
    <row r="43" spans="1:15" s="58" customFormat="1">
      <c r="A43" s="70"/>
      <c r="B43" s="73"/>
      <c r="C43" s="95"/>
      <c r="D43" s="96"/>
      <c r="E43" s="97"/>
      <c r="F43" s="97"/>
      <c r="G43" s="97"/>
      <c r="H43" s="97"/>
      <c r="I43" s="97"/>
      <c r="J43" s="95"/>
      <c r="K43" s="80"/>
      <c r="L43" s="93"/>
      <c r="M43" s="93"/>
      <c r="N43" s="93"/>
      <c r="O43" s="93"/>
    </row>
    <row r="44" spans="1:15" s="58" customFormat="1">
      <c r="A44" s="70"/>
      <c r="B44" s="73"/>
      <c r="C44" s="95"/>
      <c r="D44" s="96"/>
      <c r="E44" s="97"/>
      <c r="F44" s="97"/>
      <c r="G44" s="97"/>
      <c r="H44" s="97"/>
      <c r="I44" s="97"/>
      <c r="J44" s="95"/>
      <c r="K44" s="80"/>
      <c r="L44" s="93"/>
      <c r="M44" s="93"/>
      <c r="N44" s="93"/>
      <c r="O44" s="93"/>
    </row>
    <row r="45" spans="1:15" s="58" customFormat="1">
      <c r="A45" s="70"/>
      <c r="B45" s="73"/>
      <c r="C45" s="79" t="s">
        <v>153</v>
      </c>
      <c r="D45" s="84">
        <f>SUM(D37:D44)-D47</f>
        <v>0</v>
      </c>
      <c r="E45" s="83" t="s">
        <v>154</v>
      </c>
      <c r="F45" s="73"/>
      <c r="G45" s="73"/>
      <c r="H45" s="73"/>
      <c r="I45" s="73"/>
      <c r="J45" s="73"/>
      <c r="K45" s="73"/>
      <c r="L45" s="93"/>
      <c r="M45" s="93"/>
      <c r="N45" s="93"/>
      <c r="O45" s="93"/>
    </row>
    <row r="46" spans="1:15">
      <c r="A46" s="59"/>
      <c r="B46" s="81"/>
      <c r="C46" s="79" t="s">
        <v>155</v>
      </c>
      <c r="D46" s="99"/>
      <c r="E46" s="100"/>
      <c r="F46" s="65"/>
      <c r="G46" s="65"/>
      <c r="H46" s="65"/>
      <c r="I46" s="65"/>
      <c r="J46" s="65"/>
      <c r="K46" s="65"/>
      <c r="L46" s="1"/>
      <c r="M46" s="1"/>
      <c r="N46" s="1"/>
      <c r="O46" s="1"/>
    </row>
    <row r="47" spans="1:15">
      <c r="A47" s="59"/>
      <c r="B47" s="67"/>
      <c r="C47" s="79" t="s">
        <v>156</v>
      </c>
      <c r="D47" s="98"/>
      <c r="E47" s="83" t="s">
        <v>154</v>
      </c>
      <c r="F47" s="59"/>
      <c r="G47" s="59"/>
      <c r="H47" s="59"/>
      <c r="I47" s="59"/>
      <c r="J47" s="59"/>
      <c r="K47" s="59"/>
    </row>
    <row r="48" spans="1:15">
      <c r="A48" s="59"/>
      <c r="B48" s="67"/>
      <c r="C48" s="59"/>
      <c r="D48" s="59"/>
      <c r="E48" s="59"/>
      <c r="F48" s="59"/>
      <c r="G48" s="59"/>
      <c r="H48" s="59"/>
      <c r="I48" s="59"/>
      <c r="J48" s="59"/>
      <c r="K48" s="59"/>
    </row>
    <row r="56" spans="2:5">
      <c r="B56"/>
      <c r="D56" s="4"/>
      <c r="E56" s="4"/>
    </row>
    <row r="57" spans="2:5">
      <c r="B57"/>
    </row>
    <row r="58" spans="2:5">
      <c r="B58"/>
    </row>
    <row r="59" spans="2:5">
      <c r="B59"/>
    </row>
    <row r="60" spans="2:5">
      <c r="B60"/>
    </row>
    <row r="61" spans="2:5">
      <c r="B61"/>
    </row>
    <row r="63" spans="2:5">
      <c r="B63"/>
    </row>
    <row r="64" spans="2:5">
      <c r="B64"/>
    </row>
    <row r="65" spans="2:12">
      <c r="B65"/>
    </row>
    <row r="66" spans="2:12">
      <c r="B66"/>
    </row>
    <row r="67" spans="2:12">
      <c r="B67"/>
    </row>
    <row r="68" spans="2:12">
      <c r="B68"/>
    </row>
    <row r="69" spans="2:12"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>
      <c r="B70"/>
    </row>
    <row r="111" spans="24:25">
      <c r="X111" t="s">
        <v>41</v>
      </c>
      <c r="Y111" s="5" t="s">
        <v>42</v>
      </c>
    </row>
    <row r="112" spans="24:25">
      <c r="X112" s="5" t="e">
        <f>K112*#REF!+L112*#REF!+#REF!*#REF!+M112*#REF!</f>
        <v>#REF!</v>
      </c>
      <c r="Y112" t="e">
        <f>N112*#REF!+O112*#REF!+P112*#REF!+#REF!*#REF!</f>
        <v>#REF!</v>
      </c>
    </row>
    <row r="113" spans="24:25">
      <c r="X113" s="5" t="e">
        <f>K113*#REF!+L113*#REF!+#REF!*#REF!+M113*#REF!</f>
        <v>#REF!</v>
      </c>
      <c r="Y113" t="e">
        <f>N113*#REF!+O113*#REF!+P113*#REF!+#REF!*#REF!</f>
        <v>#REF!</v>
      </c>
    </row>
    <row r="114" spans="24:25">
      <c r="X114" s="5" t="e">
        <f>K114*#REF!+L114*#REF!+#REF!*#REF!+M114*#REF!</f>
        <v>#REF!</v>
      </c>
      <c r="Y114" t="e">
        <f>N114*#REF!+O114*#REF!+P114*#REF!+#REF!*#REF!</f>
        <v>#REF!</v>
      </c>
    </row>
    <row r="115" spans="24:25">
      <c r="X115" s="5" t="e">
        <f>K115*#REF!+L115*#REF!+#REF!*#REF!+M115*#REF!</f>
        <v>#REF!</v>
      </c>
      <c r="Y115" t="e">
        <f>N115*#REF!+O115*#REF!+P115*#REF!+#REF!*#REF!</f>
        <v>#REF!</v>
      </c>
    </row>
    <row r="116" spans="24:25">
      <c r="X116" s="5" t="e">
        <f>K116*#REF!+L116*#REF!+#REF!*#REF!+M116*#REF!</f>
        <v>#REF!</v>
      </c>
      <c r="Y116" t="e">
        <f>N116*#REF!+O116*#REF!+P116*#REF!+#REF!*#REF!</f>
        <v>#REF!</v>
      </c>
    </row>
    <row r="117" spans="24:25">
      <c r="X117" s="5" t="e">
        <f>K117*#REF!+L117*#REF!+#REF!*#REF!+M117*#REF!</f>
        <v>#REF!</v>
      </c>
      <c r="Y117" t="e">
        <f>N117*#REF!+O117*#REF!+P117*#REF!+#REF!*#REF!</f>
        <v>#REF!</v>
      </c>
    </row>
    <row r="118" spans="24:25">
      <c r="X118" s="5" t="e">
        <f>K118*#REF!+L118*#REF!+#REF!*#REF!+M118*#REF!</f>
        <v>#REF!</v>
      </c>
      <c r="Y118" t="e">
        <f>N118*#REF!+O118*#REF!+P118*#REF!+#REF!*#REF!</f>
        <v>#REF!</v>
      </c>
    </row>
    <row r="119" spans="24:25">
      <c r="X119" s="5" t="e">
        <f>K119*#REF!+L119*#REF!+#REF!*#REF!+M119*#REF!</f>
        <v>#REF!</v>
      </c>
      <c r="Y119" t="e">
        <f>N119*#REF!+O119*#REF!+P119*#REF!+#REF!*#REF!</f>
        <v>#REF!</v>
      </c>
    </row>
    <row r="120" spans="24:25">
      <c r="X120" s="5" t="e">
        <f>K120*#REF!+L120*#REF!+#REF!*#REF!+M120*#REF!</f>
        <v>#REF!</v>
      </c>
      <c r="Y120" t="e">
        <f>N120*#REF!+O120*#REF!+P120*#REF!+#REF!*#REF!</f>
        <v>#REF!</v>
      </c>
    </row>
    <row r="121" spans="24:25">
      <c r="X121" s="5" t="e">
        <f>K121*#REF!+L121*#REF!+#REF!*#REF!+M121*#REF!</f>
        <v>#REF!</v>
      </c>
      <c r="Y121" t="e">
        <f>N121*#REF!+O121*#REF!+P121*#REF!+#REF!*#REF!</f>
        <v>#REF!</v>
      </c>
    </row>
    <row r="122" spans="24:25">
      <c r="X122" s="5" t="e">
        <f>K122*#REF!+L122*#REF!+#REF!*#REF!+M122*#REF!</f>
        <v>#REF!</v>
      </c>
      <c r="Y122" t="e">
        <f>N122*#REF!+O122*#REF!+P122*#REF!+#REF!*#REF!</f>
        <v>#REF!</v>
      </c>
    </row>
    <row r="123" spans="24:25">
      <c r="X123" s="5" t="e">
        <f>K123*#REF!+L123*#REF!+#REF!*#REF!+M123*#REF!</f>
        <v>#REF!</v>
      </c>
      <c r="Y123" t="e">
        <f>N123*#REF!+O123*#REF!+P123*#REF!+#REF!*#REF!</f>
        <v>#REF!</v>
      </c>
    </row>
    <row r="124" spans="24:25">
      <c r="X124" s="5" t="e">
        <f>K124*#REF!+L124*#REF!+#REF!*#REF!+M124*#REF!</f>
        <v>#REF!</v>
      </c>
      <c r="Y124" t="e">
        <f>N124*#REF!+O124*#REF!+P124*#REF!+#REF!*#REF!</f>
        <v>#REF!</v>
      </c>
    </row>
    <row r="125" spans="24:25">
      <c r="X125" s="5" t="e">
        <f>K125*#REF!+L125*#REF!+#REF!*#REF!+M125*#REF!</f>
        <v>#REF!</v>
      </c>
      <c r="Y125" t="e">
        <f>N125*#REF!+O125*#REF!+P125*#REF!+#REF!*#REF!</f>
        <v>#REF!</v>
      </c>
    </row>
    <row r="126" spans="24:25">
      <c r="X126" s="5" t="e">
        <f>K126*#REF!+L126*#REF!+#REF!*#REF!+M126*#REF!</f>
        <v>#REF!</v>
      </c>
      <c r="Y126" t="e">
        <f>N126*#REF!+O126*#REF!+P126*#REF!+#REF!*#REF!</f>
        <v>#REF!</v>
      </c>
    </row>
    <row r="127" spans="24:25">
      <c r="X127" s="5" t="e">
        <f>K127*#REF!+L127*#REF!+#REF!*#REF!+M127*#REF!</f>
        <v>#REF!</v>
      </c>
      <c r="Y127" t="e">
        <f>N127*#REF!+O127*#REF!+P127*#REF!+#REF!*#REF!</f>
        <v>#REF!</v>
      </c>
    </row>
    <row r="128" spans="24:25">
      <c r="X128" s="5" t="e">
        <f>K128*#REF!+L128*#REF!+#REF!*#REF!+M128*#REF!</f>
        <v>#REF!</v>
      </c>
      <c r="Y128" t="e">
        <f>N128*#REF!+O128*#REF!+P128*#REF!+#REF!*#REF!</f>
        <v>#REF!</v>
      </c>
    </row>
    <row r="129" spans="24:25">
      <c r="X129" s="5" t="e">
        <f>K129*#REF!+L129*#REF!+#REF!*#REF!+M129*#REF!</f>
        <v>#REF!</v>
      </c>
      <c r="Y129" t="e">
        <f>N129*#REF!+O129*#REF!+P129*#REF!+#REF!*#REF!</f>
        <v>#REF!</v>
      </c>
    </row>
    <row r="130" spans="24:25">
      <c r="X130" s="5" t="e">
        <f>K130*#REF!+L130*#REF!+#REF!*#REF!+M130*#REF!</f>
        <v>#REF!</v>
      </c>
      <c r="Y130" t="e">
        <f>N130*#REF!+O130*#REF!+P130*#REF!+#REF!*#REF!</f>
        <v>#REF!</v>
      </c>
    </row>
    <row r="131" spans="24:25">
      <c r="X131" s="5" t="e">
        <f>K131*#REF!+L131*#REF!+#REF!*#REF!+M131*#REF!</f>
        <v>#REF!</v>
      </c>
      <c r="Y131" t="e">
        <f>N131*#REF!+O131*#REF!+P131*#REF!+#REF!*#REF!</f>
        <v>#REF!</v>
      </c>
    </row>
    <row r="132" spans="24:25">
      <c r="X132" s="5" t="e">
        <f>K132*#REF!+L132*#REF!+#REF!*#REF!+M132*#REF!</f>
        <v>#REF!</v>
      </c>
      <c r="Y132" t="e">
        <f>N132*#REF!+O132*#REF!+P132*#REF!+#REF!*#REF!</f>
        <v>#REF!</v>
      </c>
    </row>
    <row r="133" spans="24:25">
      <c r="X133" s="5" t="e">
        <f>K133*#REF!+L133*#REF!+#REF!*#REF!+M133*#REF!</f>
        <v>#REF!</v>
      </c>
      <c r="Y133" t="e">
        <f>N133*#REF!+O133*#REF!+P133*#REF!+#REF!*#REF!</f>
        <v>#REF!</v>
      </c>
    </row>
    <row r="134" spans="24:25">
      <c r="X134" s="5" t="e">
        <f>K134*#REF!+L134*#REF!+#REF!*#REF!+M134*#REF!</f>
        <v>#REF!</v>
      </c>
      <c r="Y134" t="e">
        <f>N134*#REF!+O134*#REF!+P134*#REF!+#REF!*#REF!</f>
        <v>#REF!</v>
      </c>
    </row>
    <row r="135" spans="24:25">
      <c r="X135" s="5" t="e">
        <f>K135*#REF!+L135*#REF!+#REF!*#REF!+M135*#REF!</f>
        <v>#REF!</v>
      </c>
      <c r="Y135" t="e">
        <f>N135*#REF!+O135*#REF!+P135*#REF!+#REF!*#REF!</f>
        <v>#REF!</v>
      </c>
    </row>
    <row r="136" spans="24:25">
      <c r="X136" s="5" t="e">
        <f>K136*#REF!+L136*#REF!+#REF!*#REF!+M136*#REF!</f>
        <v>#REF!</v>
      </c>
      <c r="Y136" t="e">
        <f>N136*#REF!+O136*#REF!+P136*#REF!+#REF!*#REF!</f>
        <v>#REF!</v>
      </c>
    </row>
    <row r="137" spans="24:25">
      <c r="X137" s="5" t="e">
        <f>K137*#REF!+L137*#REF!+#REF!*#REF!+M137*#REF!</f>
        <v>#REF!</v>
      </c>
      <c r="Y137" t="e">
        <f>N137*#REF!+O137*#REF!+P137*#REF!+#REF!*#REF!</f>
        <v>#REF!</v>
      </c>
    </row>
    <row r="141" spans="24:25">
      <c r="X141" t="s">
        <v>41</v>
      </c>
      <c r="Y141" s="5" t="s">
        <v>42</v>
      </c>
    </row>
    <row r="142" spans="24:25">
      <c r="X142" s="5" t="e">
        <f>K142*#REF!+L142*#REF!+#REF!*#REF!+M142*#REF!</f>
        <v>#REF!</v>
      </c>
      <c r="Y142" t="e">
        <f>N142*#REF!+O142*#REF!+P142*#REF!+#REF!*#REF!</f>
        <v>#REF!</v>
      </c>
    </row>
    <row r="143" spans="24:25">
      <c r="X143" s="5" t="e">
        <f>K143*#REF!+L143*#REF!+#REF!*#REF!+M143*#REF!</f>
        <v>#REF!</v>
      </c>
      <c r="Y143" t="e">
        <f>N143*#REF!+O143*#REF!+P143*#REF!+#REF!*#REF!</f>
        <v>#REF!</v>
      </c>
    </row>
    <row r="144" spans="24:25">
      <c r="X144" s="5" t="e">
        <f>K144*#REF!+L144*#REF!+#REF!*#REF!+M144*#REF!</f>
        <v>#REF!</v>
      </c>
      <c r="Y144" t="e">
        <f>N144*#REF!+O144*#REF!+P144*#REF!+#REF!*#REF!</f>
        <v>#REF!</v>
      </c>
    </row>
    <row r="145" spans="24:25">
      <c r="X145" s="5" t="e">
        <f>K145*#REF!+L145*#REF!+#REF!*#REF!+M145*#REF!</f>
        <v>#REF!</v>
      </c>
      <c r="Y145" t="e">
        <f>N145*#REF!+O145*#REF!+P145*#REF!+#REF!*#REF!</f>
        <v>#REF!</v>
      </c>
    </row>
    <row r="146" spans="24:25">
      <c r="X146" s="5" t="e">
        <f>K146*#REF!+L146*#REF!+#REF!*#REF!+M146*#REF!</f>
        <v>#REF!</v>
      </c>
      <c r="Y146" t="e">
        <f>N146*#REF!+O146*#REF!+P146*#REF!+#REF!*#REF!</f>
        <v>#REF!</v>
      </c>
    </row>
    <row r="147" spans="24:25">
      <c r="X147" s="5" t="e">
        <f>K147*#REF!+L147*#REF!+#REF!*#REF!+M147*#REF!</f>
        <v>#REF!</v>
      </c>
      <c r="Y147" t="e">
        <f>N147*#REF!+O147*#REF!+P147*#REF!+#REF!*#REF!</f>
        <v>#REF!</v>
      </c>
    </row>
    <row r="148" spans="24:25">
      <c r="X148" s="5" t="e">
        <f>K148*#REF!+L148*#REF!+#REF!*#REF!+M148*#REF!</f>
        <v>#REF!</v>
      </c>
      <c r="Y148" t="e">
        <f>N148*#REF!+O148*#REF!+P148*#REF!+#REF!*#REF!</f>
        <v>#REF!</v>
      </c>
    </row>
    <row r="149" spans="24:25">
      <c r="X149" s="5" t="e">
        <f>K149*#REF!+L149*#REF!+#REF!*#REF!+M149*#REF!</f>
        <v>#REF!</v>
      </c>
      <c r="Y149" t="e">
        <f>N149*#REF!+O149*#REF!+P149*#REF!+#REF!*#REF!</f>
        <v>#REF!</v>
      </c>
    </row>
    <row r="150" spans="24:25">
      <c r="X150" s="5" t="e">
        <f>K150*#REF!+L150*#REF!+#REF!*#REF!+M150*#REF!</f>
        <v>#REF!</v>
      </c>
      <c r="Y150" t="e">
        <f>N150*#REF!+O150*#REF!+P150*#REF!+#REF!*#REF!</f>
        <v>#REF!</v>
      </c>
    </row>
    <row r="151" spans="24:25">
      <c r="X151" s="5" t="e">
        <f>K151*#REF!+L151*#REF!+#REF!*#REF!+M151*#REF!</f>
        <v>#REF!</v>
      </c>
      <c r="Y151" t="e">
        <f>N151*#REF!+O151*#REF!+P151*#REF!+#REF!*#REF!</f>
        <v>#REF!</v>
      </c>
    </row>
    <row r="152" spans="24:25">
      <c r="X152" s="5" t="e">
        <f>K152*#REF!+L152*#REF!+#REF!*#REF!+M152*#REF!</f>
        <v>#REF!</v>
      </c>
      <c r="Y152" t="e">
        <f>N152*#REF!+O152*#REF!+P152*#REF!+#REF!*#REF!</f>
        <v>#REF!</v>
      </c>
    </row>
    <row r="153" spans="24:25">
      <c r="X153" s="5" t="e">
        <f>K153*#REF!+L153*#REF!+#REF!*#REF!+M153*#REF!</f>
        <v>#REF!</v>
      </c>
      <c r="Y153" t="e">
        <f>N153*#REF!+O153*#REF!+P153*#REF!+#REF!*#REF!</f>
        <v>#REF!</v>
      </c>
    </row>
    <row r="154" spans="24:25">
      <c r="X154" s="5" t="e">
        <f>K154*#REF!+L154*#REF!+#REF!*#REF!+M154*#REF!</f>
        <v>#REF!</v>
      </c>
      <c r="Y154" t="e">
        <f>N154*#REF!+O154*#REF!+P154*#REF!+#REF!*#REF!</f>
        <v>#REF!</v>
      </c>
    </row>
    <row r="155" spans="24:25">
      <c r="X155" s="5" t="e">
        <f>K155*#REF!+L155*#REF!+#REF!*#REF!+M155*#REF!</f>
        <v>#REF!</v>
      </c>
      <c r="Y155" t="e">
        <f>N155*#REF!+O155*#REF!+P155*#REF!+#REF!*#REF!</f>
        <v>#REF!</v>
      </c>
    </row>
    <row r="156" spans="24:25">
      <c r="X156" s="5" t="e">
        <f>K156*#REF!+L156*#REF!+#REF!*#REF!+M156*#REF!</f>
        <v>#REF!</v>
      </c>
      <c r="Y156" t="e">
        <f>N156*#REF!+O156*#REF!+P156*#REF!+#REF!*#REF!</f>
        <v>#REF!</v>
      </c>
    </row>
    <row r="157" spans="24:25">
      <c r="X157" s="5" t="e">
        <f>K157*#REF!+L157*#REF!+#REF!*#REF!+M157*#REF!</f>
        <v>#REF!</v>
      </c>
      <c r="Y157" t="e">
        <f>N157*#REF!+O157*#REF!+P157*#REF!+#REF!*#REF!</f>
        <v>#REF!</v>
      </c>
    </row>
    <row r="158" spans="24:25">
      <c r="X158" s="5" t="e">
        <f>K158*#REF!+L158*#REF!+#REF!*#REF!+M158*#REF!</f>
        <v>#REF!</v>
      </c>
      <c r="Y158" t="e">
        <f>N158*#REF!+O158*#REF!+P158*#REF!+#REF!*#REF!</f>
        <v>#REF!</v>
      </c>
    </row>
    <row r="159" spans="24:25">
      <c r="X159" s="5" t="e">
        <f>K159*#REF!+L159*#REF!+#REF!*#REF!+M159*#REF!</f>
        <v>#REF!</v>
      </c>
      <c r="Y159" t="e">
        <f>N159*#REF!+O159*#REF!+P159*#REF!+#REF!*#REF!</f>
        <v>#REF!</v>
      </c>
    </row>
    <row r="160" spans="24:25">
      <c r="X160" s="5" t="e">
        <f>K160*#REF!+L160*#REF!+#REF!*#REF!+M160*#REF!</f>
        <v>#REF!</v>
      </c>
      <c r="Y160" t="e">
        <f>N160*#REF!+O160*#REF!+P160*#REF!+#REF!*#REF!</f>
        <v>#REF!</v>
      </c>
    </row>
    <row r="161" spans="24:25">
      <c r="X161" s="5" t="e">
        <f>K161*#REF!+L161*#REF!+#REF!*#REF!+M161*#REF!</f>
        <v>#REF!</v>
      </c>
      <c r="Y161" t="e">
        <f>N161*#REF!+O161*#REF!+P161*#REF!+#REF!*#REF!</f>
        <v>#REF!</v>
      </c>
    </row>
    <row r="162" spans="24:25">
      <c r="X162" s="5" t="e">
        <f>K162*#REF!+L162*#REF!+#REF!*#REF!+M162*#REF!</f>
        <v>#REF!</v>
      </c>
      <c r="Y162" t="e">
        <f>N162*#REF!+O162*#REF!+P162*#REF!+#REF!*#REF!</f>
        <v>#REF!</v>
      </c>
    </row>
    <row r="163" spans="24:25">
      <c r="X163" s="5" t="e">
        <f>K163*#REF!+L163*#REF!+#REF!*#REF!+M163*#REF!</f>
        <v>#REF!</v>
      </c>
      <c r="Y163" t="e">
        <f>N163*#REF!+O163*#REF!+P163*#REF!+#REF!*#REF!</f>
        <v>#REF!</v>
      </c>
    </row>
    <row r="164" spans="24:25">
      <c r="X164" s="5" t="e">
        <f>K164*#REF!+L164*#REF!+#REF!*#REF!+M164*#REF!</f>
        <v>#REF!</v>
      </c>
      <c r="Y164" t="e">
        <f>N164*#REF!+O164*#REF!+P164*#REF!+#REF!*#REF!</f>
        <v>#REF!</v>
      </c>
    </row>
    <row r="165" spans="24:25">
      <c r="X165" s="5" t="e">
        <f>K165*#REF!+L165*#REF!+#REF!*#REF!+M165*#REF!</f>
        <v>#REF!</v>
      </c>
      <c r="Y165" t="e">
        <f>N165*#REF!+O165*#REF!+P166*#REF!+#REF!*#REF!</f>
        <v>#REF!</v>
      </c>
    </row>
    <row r="166" spans="24:25">
      <c r="X166" s="5" t="e">
        <f>K166*#REF!+L166*#REF!+#REF!*#REF!+M166*#REF!</f>
        <v>#REF!</v>
      </c>
      <c r="Y166" t="e">
        <f>N166*#REF!+O166*#REF!+P166*#REF!+#REF!*#REF!</f>
        <v>#REF!</v>
      </c>
    </row>
    <row r="167" spans="24:25">
      <c r="X167" s="5" t="e">
        <f>K167*#REF!+L167*#REF!+#REF!*#REF!+M167*#REF!</f>
        <v>#REF!</v>
      </c>
      <c r="Y167" t="e">
        <f>N167*#REF!+O167*#REF!+P167*#REF!+#REF!*#REF!</f>
        <v>#REF!</v>
      </c>
    </row>
    <row r="168" spans="24:25">
      <c r="X168" s="5" t="e">
        <f>K168*#REF!+L168*#REF!+#REF!*#REF!+M168*#REF!</f>
        <v>#REF!</v>
      </c>
      <c r="Y168" t="e">
        <f>N168*#REF!+O168*#REF!+P168*#REF!+#REF!*#REF!</f>
        <v>#REF!</v>
      </c>
    </row>
    <row r="169" spans="24:25">
      <c r="X169" s="5" t="e">
        <f>K169*#REF!+L169*#REF!+#REF!*#REF!+M169*#REF!</f>
        <v>#REF!</v>
      </c>
      <c r="Y169" t="e">
        <f>N169*#REF!+O169*#REF!+P169*#REF!+#REF!*#REF!</f>
        <v>#REF!</v>
      </c>
    </row>
    <row r="170" spans="24:25">
      <c r="X170" s="5" t="e">
        <f>K170*#REF!+L170*#REF!+#REF!*#REF!+M170*#REF!</f>
        <v>#REF!</v>
      </c>
      <c r="Y170" t="e">
        <f>N170*#REF!+O170*#REF!+P170*#REF!+#REF!*#REF!</f>
        <v>#REF!</v>
      </c>
    </row>
    <row r="171" spans="24:25">
      <c r="X171" s="5" t="e">
        <f>K171*#REF!+L171*#REF!+#REF!*#REF!+M171*#REF!</f>
        <v>#REF!</v>
      </c>
      <c r="Y171" t="e">
        <f>N171*#REF!+O171*#REF!+P171*#REF!+#REF!*#REF!</f>
        <v>#REF!</v>
      </c>
    </row>
    <row r="172" spans="24:25">
      <c r="X172" s="5" t="e">
        <f>K172*#REF!+L172*#REF!+#REF!*#REF!+M172*#REF!</f>
        <v>#REF!</v>
      </c>
      <c r="Y172" t="e">
        <f>N172*#REF!+O172*#REF!+P172*#REF!+#REF!*#REF!</f>
        <v>#REF!</v>
      </c>
    </row>
    <row r="173" spans="24:25">
      <c r="X173" s="5" t="e">
        <f>K173*#REF!+L173*#REF!+#REF!*#REF!+M173*#REF!</f>
        <v>#REF!</v>
      </c>
      <c r="Y173" t="e">
        <f>N173*#REF!+O173*#REF!+P173*#REF!+#REF!*#REF!</f>
        <v>#REF!</v>
      </c>
    </row>
  </sheetData>
  <sheetProtection algorithmName="SHA-512" hashValue="FV/sIx2pQsLg9G7iUrYe+jYuS+N25BjSgTbuMTOwC355/GgwMN2Siv1TXIPgGaMQ8k4QP08w/K2Swt+7lBvwZA==" saltValue="uxOK9HuMP9tOL5nEHShyMA==" spinCount="100000" sheet="1" selectLockedCells="1"/>
  <protectedRanges>
    <protectedRange sqref="D3 D5 C10 G24:H25 E27 C37:J44 D46 D47" name="Range1" securityDescriptor="O:WDG:WDD:(A;;CC;;;WD)"/>
  </protectedRanges>
  <mergeCells count="11">
    <mergeCell ref="D46:E46"/>
    <mergeCell ref="B1:J1"/>
    <mergeCell ref="G36:H36"/>
    <mergeCell ref="E36:F36"/>
    <mergeCell ref="D3:J3"/>
    <mergeCell ref="D5:J5"/>
    <mergeCell ref="E27:F27"/>
    <mergeCell ref="C10:J19"/>
    <mergeCell ref="D7:J7"/>
    <mergeCell ref="G25:H25"/>
    <mergeCell ref="G24:H24"/>
  </mergeCells>
  <dataValidations disablePrompts="1" count="3">
    <dataValidation type="list" allowBlank="1" showInputMessage="1" showErrorMessage="1" sqref="F37:F44 H37:H44" xr:uid="{15DA08F4-969C-4A44-B074-3AD3EFBBB9C2}">
      <formula1>"By Applicant, By Landlord"</formula1>
    </dataValidation>
    <dataValidation type="decimal" allowBlank="1" showInputMessage="1" showErrorMessage="1" sqref="D37:D44" xr:uid="{41CBD679-51F4-4E00-BDEB-9CFE33579B40}">
      <formula1>0.01</formula1>
      <formula2>99999999999.99</formula2>
    </dataValidation>
    <dataValidation type="decimal" allowBlank="1" showInputMessage="1" showErrorMessage="1" sqref="D47" xr:uid="{FBE6DF04-B47F-4D22-9E87-6EF249A02E15}">
      <formula1>0.01</formula1>
      <formula2>20</formula2>
    </dataValidation>
  </dataValidations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&amp;RDoc. No.: PAM-FM-014</oddHeader>
    <oddFooter>&amp;LCredit Summary BI Details (PAM-FM-014)&amp;CPage 1&amp;RRev 1.2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3" r:id="rId4" name="Drop Down 13">
              <controlPr defaultSize="0" autoLine="0" autoPict="0" altText="">
                <anchor moveWithCells="1">
                  <from>
                    <xdr:col>3</xdr:col>
                    <xdr:colOff>9525</xdr:colOff>
                    <xdr:row>6</xdr:row>
                    <xdr:rowOff>19050</xdr:rowOff>
                  </from>
                  <to>
                    <xdr:col>8</xdr:col>
                    <xdr:colOff>419100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5" name="Drop Down 14">
              <controlPr defaultSize="0" autoLine="0" autoPict="0" altText="">
                <anchor moveWithCells="1">
                  <from>
                    <xdr:col>3</xdr:col>
                    <xdr:colOff>1247775</xdr:colOff>
                    <xdr:row>20</xdr:row>
                    <xdr:rowOff>19050</xdr:rowOff>
                  </from>
                  <to>
                    <xdr:col>7</xdr:col>
                    <xdr:colOff>171450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Drop Down 15">
              <controlPr defaultSize="0" autoLine="0" autoPict="0" altText="">
                <anchor moveWithCells="1">
                  <from>
                    <xdr:col>4</xdr:col>
                    <xdr:colOff>0</xdr:colOff>
                    <xdr:row>29</xdr:row>
                    <xdr:rowOff>28575</xdr:rowOff>
                  </from>
                  <to>
                    <xdr:col>7</xdr:col>
                    <xdr:colOff>180975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Drop Down 16">
              <controlPr defaultSize="0" autoLine="0" autoPict="0" altText="">
                <anchor moveWithCells="1">
                  <from>
                    <xdr:col>4</xdr:col>
                    <xdr:colOff>0</xdr:colOff>
                    <xdr:row>31</xdr:row>
                    <xdr:rowOff>38100</xdr:rowOff>
                  </from>
                  <to>
                    <xdr:col>7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1"/>
  <sheetViews>
    <sheetView topLeftCell="A56" zoomScaleNormal="100" zoomScaleSheetLayoutView="70" workbookViewId="0">
      <selection activeCell="F70" sqref="F70:G70"/>
    </sheetView>
  </sheetViews>
  <sheetFormatPr defaultRowHeight="15"/>
  <cols>
    <col min="1" max="1" width="3.42578125" style="2" customWidth="1"/>
    <col min="2" max="2" width="8.140625" customWidth="1"/>
    <col min="3" max="3" width="99.5703125" bestFit="1" customWidth="1"/>
    <col min="4" max="4" width="15.140625" customWidth="1"/>
    <col min="5" max="5" width="5" customWidth="1"/>
    <col min="6" max="6" width="15" customWidth="1"/>
    <col min="7" max="7" width="5.140625" customWidth="1"/>
    <col min="8" max="8" width="11.85546875" customWidth="1"/>
    <col min="9" max="9" width="3.42578125" customWidth="1"/>
    <col min="10" max="10" width="7.85546875" bestFit="1" customWidth="1"/>
    <col min="13" max="13" width="12" customWidth="1"/>
  </cols>
  <sheetData>
    <row r="1" spans="1:13">
      <c r="A1" s="3">
        <v>7</v>
      </c>
      <c r="B1" s="4" t="s">
        <v>43</v>
      </c>
      <c r="C1" s="4"/>
    </row>
    <row r="2" spans="1:13">
      <c r="A2" s="3"/>
      <c r="B2" s="4"/>
      <c r="C2" s="4"/>
    </row>
    <row r="3" spans="1:13" ht="42" customHeight="1">
      <c r="A3" s="7"/>
      <c r="B3" s="25" t="s">
        <v>62</v>
      </c>
      <c r="C3" s="22"/>
      <c r="D3" s="126" t="s">
        <v>41</v>
      </c>
      <c r="E3" s="127"/>
      <c r="F3" s="126" t="s">
        <v>60</v>
      </c>
      <c r="G3" s="127"/>
      <c r="H3" s="39" t="s">
        <v>50</v>
      </c>
      <c r="I3" s="87"/>
    </row>
    <row r="4" spans="1:13" ht="17.100000000000001" customHeight="1">
      <c r="A4" s="8"/>
      <c r="B4" s="27" t="s">
        <v>63</v>
      </c>
      <c r="C4" s="28" t="s">
        <v>62</v>
      </c>
      <c r="D4" s="120">
        <v>5</v>
      </c>
      <c r="E4" s="121"/>
      <c r="F4" s="122"/>
      <c r="G4" s="123"/>
      <c r="H4" s="10"/>
      <c r="I4" s="88"/>
      <c r="J4" s="89"/>
      <c r="K4" s="89"/>
      <c r="L4" s="89"/>
      <c r="M4" s="89"/>
    </row>
    <row r="5" spans="1:13" ht="17.100000000000001" customHeight="1">
      <c r="A5" s="7"/>
      <c r="B5" s="29" t="s">
        <v>64</v>
      </c>
      <c r="C5" s="30" t="s">
        <v>137</v>
      </c>
      <c r="D5" s="124">
        <v>3</v>
      </c>
      <c r="E5" s="125"/>
      <c r="F5" s="117"/>
      <c r="G5" s="118"/>
      <c r="H5" s="11"/>
      <c r="I5" s="88"/>
      <c r="J5" s="89"/>
      <c r="K5" s="89"/>
      <c r="L5" s="89"/>
      <c r="M5" s="89"/>
    </row>
    <row r="6" spans="1:13" ht="27.75" customHeight="1">
      <c r="A6" s="9"/>
      <c r="B6" s="32"/>
      <c r="C6" s="32"/>
      <c r="D6" s="52" t="s">
        <v>55</v>
      </c>
      <c r="E6" s="31">
        <f>SUM(D4:E5)</f>
        <v>8</v>
      </c>
      <c r="F6" s="52" t="s">
        <v>54</v>
      </c>
      <c r="G6" s="31">
        <f>SUM(F4:G5)</f>
        <v>0</v>
      </c>
      <c r="H6" s="33"/>
    </row>
    <row r="7" spans="1:13" ht="17.100000000000001" customHeight="1">
      <c r="A7" s="9"/>
      <c r="B7" s="1"/>
      <c r="C7" s="12"/>
      <c r="D7" s="13"/>
      <c r="E7" s="1"/>
      <c r="F7" s="13"/>
      <c r="G7" s="1"/>
      <c r="H7" s="1"/>
    </row>
    <row r="8" spans="1:13" ht="17.100000000000001" customHeight="1">
      <c r="A8" s="3"/>
      <c r="C8" s="6"/>
      <c r="D8" s="6"/>
      <c r="E8" s="5"/>
      <c r="F8" s="6"/>
      <c r="G8" s="5"/>
    </row>
    <row r="9" spans="1:13" ht="42" customHeight="1">
      <c r="B9" s="25" t="s">
        <v>65</v>
      </c>
      <c r="C9" s="23"/>
      <c r="D9" s="126" t="s">
        <v>41</v>
      </c>
      <c r="E9" s="127"/>
      <c r="F9" s="128" t="s">
        <v>60</v>
      </c>
      <c r="G9" s="129"/>
      <c r="H9" s="40" t="s">
        <v>50</v>
      </c>
      <c r="I9" s="87"/>
    </row>
    <row r="10" spans="1:13" ht="17.100000000000001" customHeight="1">
      <c r="B10" s="27" t="s">
        <v>66</v>
      </c>
      <c r="C10" s="28" t="s">
        <v>67</v>
      </c>
      <c r="D10" s="120" t="s">
        <v>140</v>
      </c>
      <c r="E10" s="121"/>
      <c r="F10" s="130"/>
      <c r="G10" s="130"/>
      <c r="H10" s="10"/>
      <c r="I10" s="88"/>
      <c r="J10" s="89"/>
      <c r="K10" s="89"/>
      <c r="L10" s="89"/>
      <c r="M10" s="89"/>
    </row>
    <row r="11" spans="1:13" ht="17.100000000000001" customHeight="1">
      <c r="B11" s="29" t="s">
        <v>68</v>
      </c>
      <c r="C11" s="30" t="s">
        <v>18</v>
      </c>
      <c r="D11" s="131">
        <v>1</v>
      </c>
      <c r="E11" s="132"/>
      <c r="F11" s="119"/>
      <c r="G11" s="119"/>
      <c r="H11" s="11"/>
      <c r="I11" s="88"/>
      <c r="J11" s="89"/>
      <c r="K11" s="89"/>
      <c r="L11" s="89"/>
      <c r="M11" s="89"/>
    </row>
    <row r="12" spans="1:13" ht="17.100000000000001" customHeight="1">
      <c r="B12" s="29" t="s">
        <v>69</v>
      </c>
      <c r="C12" s="30" t="s">
        <v>70</v>
      </c>
      <c r="D12" s="133">
        <v>1</v>
      </c>
      <c r="E12" s="134"/>
      <c r="F12" s="119"/>
      <c r="G12" s="119"/>
      <c r="H12" s="11"/>
      <c r="I12" s="88"/>
      <c r="J12" s="89"/>
      <c r="K12" s="89"/>
      <c r="L12" s="89"/>
      <c r="M12" s="89"/>
    </row>
    <row r="13" spans="1:13" ht="17.100000000000001" customHeight="1">
      <c r="B13" s="29" t="s">
        <v>71</v>
      </c>
      <c r="C13" s="30" t="s">
        <v>72</v>
      </c>
      <c r="D13" s="115">
        <v>1</v>
      </c>
      <c r="E13" s="116"/>
      <c r="F13" s="119"/>
      <c r="G13" s="119"/>
      <c r="H13" s="11"/>
      <c r="I13" s="88"/>
      <c r="J13" s="89"/>
      <c r="K13" s="89"/>
      <c r="L13" s="89"/>
      <c r="M13" s="89"/>
    </row>
    <row r="14" spans="1:13" ht="17.100000000000001" customHeight="1">
      <c r="B14" s="29" t="s">
        <v>73</v>
      </c>
      <c r="C14" s="30" t="s">
        <v>74</v>
      </c>
      <c r="D14" s="115">
        <v>2</v>
      </c>
      <c r="E14" s="116"/>
      <c r="F14" s="119"/>
      <c r="G14" s="119"/>
      <c r="H14" s="11"/>
      <c r="I14" s="88"/>
      <c r="J14" s="89"/>
      <c r="K14" s="89"/>
      <c r="L14" s="89"/>
      <c r="M14" s="89"/>
    </row>
    <row r="15" spans="1:13" ht="17.100000000000001" customHeight="1">
      <c r="A15" s="3"/>
      <c r="B15" s="29" t="s">
        <v>75</v>
      </c>
      <c r="C15" s="30" t="s">
        <v>76</v>
      </c>
      <c r="D15" s="115">
        <v>2</v>
      </c>
      <c r="E15" s="116"/>
      <c r="F15" s="119"/>
      <c r="G15" s="119"/>
      <c r="H15" s="11"/>
      <c r="I15" s="88"/>
      <c r="J15" s="89"/>
      <c r="K15" s="89"/>
      <c r="L15" s="89"/>
      <c r="M15" s="89"/>
    </row>
    <row r="16" spans="1:13" ht="17.100000000000001" customHeight="1">
      <c r="B16" s="29" t="s">
        <v>77</v>
      </c>
      <c r="C16" s="30" t="s">
        <v>78</v>
      </c>
      <c r="D16" s="115">
        <v>1</v>
      </c>
      <c r="E16" s="116"/>
      <c r="F16" s="119"/>
      <c r="G16" s="119"/>
      <c r="H16" s="11"/>
      <c r="I16" s="88"/>
      <c r="J16" s="89"/>
      <c r="K16" s="89"/>
      <c r="L16" s="89"/>
      <c r="M16" s="89"/>
    </row>
    <row r="17" spans="1:13" ht="17.100000000000001" customHeight="1">
      <c r="B17" s="29" t="s">
        <v>79</v>
      </c>
      <c r="C17" s="30" t="s">
        <v>80</v>
      </c>
      <c r="D17" s="124">
        <v>2</v>
      </c>
      <c r="E17" s="125"/>
      <c r="F17" s="119"/>
      <c r="G17" s="119"/>
      <c r="H17" s="11"/>
      <c r="I17" s="88"/>
      <c r="J17" s="89"/>
      <c r="K17" s="89"/>
      <c r="L17" s="89"/>
      <c r="M17" s="89"/>
    </row>
    <row r="18" spans="1:13" ht="27.75" customHeight="1">
      <c r="B18" s="34"/>
      <c r="C18" s="35"/>
      <c r="D18" s="52" t="s">
        <v>55</v>
      </c>
      <c r="E18" s="31">
        <f>SUM(D11:E17)</f>
        <v>10</v>
      </c>
      <c r="F18" s="51" t="s">
        <v>54</v>
      </c>
      <c r="G18" s="31">
        <f>SUM(F11:G17)</f>
        <v>0</v>
      </c>
      <c r="H18" s="36"/>
    </row>
    <row r="19" spans="1:13" ht="17.100000000000001" customHeight="1">
      <c r="C19" s="5"/>
      <c r="D19" s="1"/>
      <c r="E19" s="12"/>
      <c r="F19" s="1"/>
      <c r="G19" s="12"/>
    </row>
    <row r="20" spans="1:13" ht="17.100000000000001" customHeight="1">
      <c r="C20" s="6"/>
      <c r="D20" s="6"/>
      <c r="E20" s="5"/>
      <c r="F20" s="6"/>
      <c r="G20" s="5"/>
    </row>
    <row r="21" spans="1:13" ht="42" customHeight="1">
      <c r="B21" s="25" t="s">
        <v>61</v>
      </c>
      <c r="C21" s="24"/>
      <c r="D21" s="126" t="s">
        <v>41</v>
      </c>
      <c r="E21" s="127"/>
      <c r="F21" s="128" t="s">
        <v>60</v>
      </c>
      <c r="G21" s="129"/>
      <c r="H21" s="40" t="s">
        <v>50</v>
      </c>
    </row>
    <row r="22" spans="1:13" ht="17.100000000000001" customHeight="1">
      <c r="B22" s="27" t="s">
        <v>0</v>
      </c>
      <c r="C22" s="28" t="s">
        <v>15</v>
      </c>
      <c r="D22" s="120" t="s">
        <v>140</v>
      </c>
      <c r="E22" s="121"/>
      <c r="F22" s="130"/>
      <c r="G22" s="130"/>
      <c r="H22" s="10"/>
      <c r="I22" s="89"/>
      <c r="J22" s="89"/>
      <c r="K22" s="89"/>
      <c r="L22" s="89"/>
      <c r="M22" s="89"/>
    </row>
    <row r="23" spans="1:13" ht="17.100000000000001" customHeight="1">
      <c r="A23" s="3"/>
      <c r="B23" s="29" t="s">
        <v>1</v>
      </c>
      <c r="C23" s="30" t="s">
        <v>81</v>
      </c>
      <c r="D23" s="115" t="s">
        <v>140</v>
      </c>
      <c r="E23" s="116"/>
      <c r="F23" s="119"/>
      <c r="G23" s="119"/>
      <c r="H23" s="11"/>
      <c r="I23" s="89"/>
      <c r="J23" s="89"/>
      <c r="K23" s="89"/>
      <c r="L23" s="89"/>
      <c r="M23" s="89"/>
    </row>
    <row r="24" spans="1:13" ht="17.100000000000001" customHeight="1">
      <c r="B24" s="29" t="s">
        <v>82</v>
      </c>
      <c r="C24" s="30" t="s">
        <v>14</v>
      </c>
      <c r="D24" s="115" t="s">
        <v>140</v>
      </c>
      <c r="E24" s="116"/>
      <c r="F24" s="119"/>
      <c r="G24" s="119"/>
      <c r="H24" s="11"/>
      <c r="I24" s="89"/>
      <c r="J24" s="89"/>
      <c r="K24" s="89"/>
      <c r="L24" s="89"/>
      <c r="M24" s="89"/>
    </row>
    <row r="25" spans="1:13" ht="17.100000000000001" customHeight="1">
      <c r="B25" s="29" t="s">
        <v>2</v>
      </c>
      <c r="C25" s="30" t="s">
        <v>16</v>
      </c>
      <c r="D25" s="115">
        <v>2</v>
      </c>
      <c r="E25" s="116"/>
      <c r="F25" s="119"/>
      <c r="G25" s="119"/>
      <c r="H25" s="11"/>
      <c r="I25" s="89"/>
      <c r="J25" s="89"/>
      <c r="K25" s="89"/>
      <c r="L25" s="89"/>
      <c r="M25" s="89"/>
    </row>
    <row r="26" spans="1:13" ht="17.100000000000001" customHeight="1">
      <c r="B26" s="29" t="s">
        <v>3</v>
      </c>
      <c r="C26" s="30" t="s">
        <v>83</v>
      </c>
      <c r="D26" s="115">
        <v>3</v>
      </c>
      <c r="E26" s="116"/>
      <c r="F26" s="119"/>
      <c r="G26" s="119"/>
      <c r="H26" s="11"/>
      <c r="I26" s="89"/>
      <c r="J26" s="89"/>
      <c r="K26" s="89"/>
      <c r="L26" s="89"/>
      <c r="M26" s="89"/>
    </row>
    <row r="27" spans="1:13" ht="17.100000000000001" customHeight="1">
      <c r="B27" s="29" t="s">
        <v>4</v>
      </c>
      <c r="C27" s="30" t="s">
        <v>84</v>
      </c>
      <c r="D27" s="115">
        <v>3</v>
      </c>
      <c r="E27" s="116"/>
      <c r="F27" s="119"/>
      <c r="G27" s="119"/>
      <c r="H27" s="11"/>
      <c r="I27" s="89"/>
      <c r="J27" s="89"/>
      <c r="K27" s="89"/>
      <c r="L27" s="89"/>
      <c r="M27" s="89"/>
    </row>
    <row r="28" spans="1:13" ht="17.100000000000001" customHeight="1">
      <c r="B28" s="29" t="s">
        <v>85</v>
      </c>
      <c r="C28" s="30" t="s">
        <v>86</v>
      </c>
      <c r="D28" s="115">
        <v>1</v>
      </c>
      <c r="E28" s="116"/>
      <c r="F28" s="119"/>
      <c r="G28" s="119"/>
      <c r="H28" s="11"/>
      <c r="I28" s="89"/>
      <c r="J28" s="89"/>
      <c r="K28" s="89"/>
      <c r="L28" s="89"/>
      <c r="M28" s="89"/>
    </row>
    <row r="29" spans="1:13" ht="17.100000000000001" customHeight="1">
      <c r="B29" s="29" t="s">
        <v>5</v>
      </c>
      <c r="C29" s="30" t="s">
        <v>87</v>
      </c>
      <c r="D29" s="115">
        <v>1</v>
      </c>
      <c r="E29" s="116"/>
      <c r="F29" s="117"/>
      <c r="G29" s="118"/>
      <c r="H29" s="11"/>
      <c r="I29" s="89"/>
      <c r="J29" s="89"/>
      <c r="K29" s="89"/>
      <c r="L29" s="89"/>
      <c r="M29" s="89"/>
    </row>
    <row r="30" spans="1:13" ht="17.100000000000001" customHeight="1">
      <c r="B30" s="29" t="s">
        <v>88</v>
      </c>
      <c r="C30" s="30" t="s">
        <v>91</v>
      </c>
      <c r="D30" s="115">
        <v>2</v>
      </c>
      <c r="E30" s="116"/>
      <c r="F30" s="117"/>
      <c r="G30" s="118"/>
      <c r="H30" s="11"/>
      <c r="I30" s="89"/>
      <c r="J30" s="89"/>
      <c r="K30" s="89"/>
      <c r="L30" s="89"/>
      <c r="M30" s="89"/>
    </row>
    <row r="31" spans="1:13" ht="17.100000000000001" customHeight="1">
      <c r="B31" s="29" t="s">
        <v>89</v>
      </c>
      <c r="C31" s="49" t="s">
        <v>92</v>
      </c>
      <c r="D31" s="115">
        <v>1</v>
      </c>
      <c r="E31" s="116"/>
      <c r="F31" s="117"/>
      <c r="G31" s="118"/>
      <c r="H31" s="50"/>
      <c r="I31" s="89"/>
      <c r="J31" s="89"/>
      <c r="K31" s="89"/>
      <c r="L31" s="89"/>
      <c r="M31" s="89"/>
    </row>
    <row r="32" spans="1:13" ht="17.100000000000001" customHeight="1">
      <c r="B32" s="29" t="s">
        <v>90</v>
      </c>
      <c r="C32" s="49" t="s">
        <v>93</v>
      </c>
      <c r="D32" s="115">
        <v>1</v>
      </c>
      <c r="E32" s="116"/>
      <c r="F32" s="117"/>
      <c r="G32" s="118"/>
      <c r="H32" s="50"/>
      <c r="I32" s="89"/>
      <c r="J32" s="89"/>
      <c r="K32" s="89"/>
      <c r="L32" s="89"/>
      <c r="M32" s="89"/>
    </row>
    <row r="33" spans="2:13" ht="17.100000000000001" customHeight="1">
      <c r="B33" s="29" t="s">
        <v>161</v>
      </c>
      <c r="C33" s="49" t="s">
        <v>162</v>
      </c>
      <c r="D33" s="115">
        <v>3</v>
      </c>
      <c r="E33" s="116"/>
      <c r="F33" s="117"/>
      <c r="G33" s="118"/>
      <c r="H33" s="50"/>
      <c r="I33" s="89"/>
      <c r="J33" s="89"/>
      <c r="K33" s="89"/>
      <c r="L33" s="89"/>
      <c r="M33" s="89"/>
    </row>
    <row r="34" spans="2:13" ht="17.100000000000001" customHeight="1">
      <c r="B34" s="29" t="s">
        <v>6</v>
      </c>
      <c r="C34" s="49" t="s">
        <v>94</v>
      </c>
      <c r="D34" s="115">
        <v>2</v>
      </c>
      <c r="E34" s="116"/>
      <c r="F34" s="117"/>
      <c r="G34" s="118"/>
      <c r="H34" s="50"/>
      <c r="I34" s="89"/>
      <c r="J34" s="89"/>
      <c r="K34" s="89"/>
      <c r="L34" s="89"/>
      <c r="M34" s="89"/>
    </row>
    <row r="35" spans="2:13" ht="17.100000000000001" customHeight="1">
      <c r="B35" s="29" t="s">
        <v>7</v>
      </c>
      <c r="C35" s="49" t="s">
        <v>95</v>
      </c>
      <c r="D35" s="115">
        <v>1</v>
      </c>
      <c r="E35" s="116"/>
      <c r="F35" s="117"/>
      <c r="G35" s="118"/>
      <c r="H35" s="50"/>
      <c r="I35" s="89"/>
      <c r="J35" s="89"/>
      <c r="K35" s="89"/>
      <c r="L35" s="89"/>
      <c r="M35" s="89"/>
    </row>
    <row r="36" spans="2:13" ht="17.100000000000001" customHeight="1">
      <c r="B36" s="29" t="s">
        <v>8</v>
      </c>
      <c r="C36" s="49" t="s">
        <v>96</v>
      </c>
      <c r="D36" s="115">
        <v>1</v>
      </c>
      <c r="E36" s="116"/>
      <c r="F36" s="117"/>
      <c r="G36" s="118"/>
      <c r="H36" s="50"/>
      <c r="I36" s="89"/>
      <c r="J36" s="89"/>
      <c r="K36" s="89"/>
      <c r="L36" s="89"/>
      <c r="M36" s="89"/>
    </row>
    <row r="37" spans="2:13" ht="17.100000000000001" customHeight="1">
      <c r="B37" s="29" t="s">
        <v>163</v>
      </c>
      <c r="C37" s="49" t="s">
        <v>162</v>
      </c>
      <c r="D37" s="115">
        <v>3</v>
      </c>
      <c r="E37" s="116"/>
      <c r="F37" s="117"/>
      <c r="G37" s="118"/>
      <c r="H37" s="50"/>
      <c r="I37" s="89"/>
      <c r="J37" s="89"/>
      <c r="K37" s="89"/>
      <c r="L37" s="89"/>
      <c r="M37" s="89"/>
    </row>
    <row r="38" spans="2:13" ht="17.100000000000001" customHeight="1">
      <c r="B38" s="29" t="s">
        <v>9</v>
      </c>
      <c r="C38" s="49" t="s">
        <v>98</v>
      </c>
      <c r="D38" s="115">
        <v>2</v>
      </c>
      <c r="E38" s="116"/>
      <c r="F38" s="117"/>
      <c r="G38" s="118"/>
      <c r="H38" s="50"/>
      <c r="I38" s="89"/>
      <c r="J38" s="89"/>
      <c r="K38" s="89"/>
      <c r="L38" s="89"/>
      <c r="M38" s="89"/>
    </row>
    <row r="39" spans="2:13" ht="17.100000000000001" customHeight="1">
      <c r="B39" s="29" t="s">
        <v>10</v>
      </c>
      <c r="C39" s="49" t="s">
        <v>99</v>
      </c>
      <c r="D39" s="115">
        <v>1</v>
      </c>
      <c r="E39" s="116"/>
      <c r="F39" s="117"/>
      <c r="G39" s="118"/>
      <c r="H39" s="50"/>
      <c r="I39" s="89"/>
      <c r="J39" s="89"/>
      <c r="K39" s="89"/>
      <c r="L39" s="89"/>
      <c r="M39" s="89"/>
    </row>
    <row r="40" spans="2:13" ht="17.100000000000001" customHeight="1">
      <c r="B40" s="29" t="s">
        <v>97</v>
      </c>
      <c r="C40" s="49" t="s">
        <v>100</v>
      </c>
      <c r="D40" s="115">
        <v>1</v>
      </c>
      <c r="E40" s="116"/>
      <c r="F40" s="117"/>
      <c r="G40" s="118"/>
      <c r="H40" s="50"/>
      <c r="I40" s="89"/>
      <c r="J40" s="89"/>
      <c r="K40" s="89"/>
      <c r="L40" s="89"/>
      <c r="M40" s="89"/>
    </row>
    <row r="41" spans="2:13" ht="17.100000000000001" customHeight="1">
      <c r="B41" s="29" t="s">
        <v>164</v>
      </c>
      <c r="C41" s="49" t="s">
        <v>162</v>
      </c>
      <c r="D41" s="115">
        <v>3</v>
      </c>
      <c r="E41" s="116"/>
      <c r="F41" s="117"/>
      <c r="G41" s="118"/>
      <c r="H41" s="50"/>
      <c r="I41" s="89"/>
      <c r="J41" s="89"/>
      <c r="K41" s="89"/>
      <c r="L41" s="89"/>
      <c r="M41" s="89"/>
    </row>
    <row r="42" spans="2:13" ht="17.100000000000001" customHeight="1">
      <c r="B42" s="29" t="s">
        <v>11</v>
      </c>
      <c r="C42" s="49" t="s">
        <v>101</v>
      </c>
      <c r="D42" s="115">
        <v>1</v>
      </c>
      <c r="E42" s="116"/>
      <c r="F42" s="117"/>
      <c r="G42" s="118"/>
      <c r="H42" s="50"/>
      <c r="I42" s="89"/>
      <c r="J42" s="89"/>
      <c r="K42" s="89"/>
      <c r="L42" s="89"/>
      <c r="M42" s="89"/>
    </row>
    <row r="43" spans="2:13" ht="17.100000000000001" customHeight="1">
      <c r="B43" s="29" t="s">
        <v>12</v>
      </c>
      <c r="C43" s="49" t="s">
        <v>102</v>
      </c>
      <c r="D43" s="115">
        <v>1</v>
      </c>
      <c r="E43" s="116"/>
      <c r="F43" s="117"/>
      <c r="G43" s="118"/>
      <c r="H43" s="50"/>
      <c r="I43" s="89"/>
      <c r="J43" s="89"/>
      <c r="K43" s="89"/>
      <c r="L43" s="89"/>
      <c r="M43" s="89"/>
    </row>
    <row r="44" spans="2:13" ht="17.100000000000001" customHeight="1">
      <c r="B44" s="29" t="s">
        <v>13</v>
      </c>
      <c r="C44" s="49" t="s">
        <v>103</v>
      </c>
      <c r="D44" s="124">
        <v>2</v>
      </c>
      <c r="E44" s="125"/>
      <c r="F44" s="117"/>
      <c r="G44" s="118"/>
      <c r="H44" s="50"/>
      <c r="I44" s="89"/>
      <c r="J44" s="89"/>
      <c r="K44" s="89"/>
      <c r="L44" s="89"/>
      <c r="M44" s="89"/>
    </row>
    <row r="45" spans="2:13" ht="27.75" customHeight="1">
      <c r="B45" s="34"/>
      <c r="C45" s="35"/>
      <c r="D45" s="52" t="s">
        <v>55</v>
      </c>
      <c r="E45" s="21">
        <f>SUM(D25:E32,D34:E36,D38:E40,D42:E44)</f>
        <v>26</v>
      </c>
      <c r="F45" s="51" t="s">
        <v>54</v>
      </c>
      <c r="G45" s="31">
        <f>SUM(F25:G44)</f>
        <v>0</v>
      </c>
      <c r="H45" s="36"/>
    </row>
    <row r="46" spans="2:13" ht="17.100000000000001" customHeight="1">
      <c r="C46" s="5"/>
      <c r="D46" s="1"/>
      <c r="E46" s="12"/>
      <c r="F46" s="1"/>
      <c r="G46" s="12"/>
    </row>
    <row r="47" spans="2:13" ht="17.100000000000001" customHeight="1">
      <c r="C47" s="6"/>
      <c r="D47" s="6"/>
      <c r="E47" s="5"/>
      <c r="F47" s="6"/>
      <c r="G47" s="5"/>
    </row>
    <row r="48" spans="2:13" ht="42" customHeight="1">
      <c r="B48" s="25" t="s">
        <v>19</v>
      </c>
      <c r="C48" s="23"/>
      <c r="D48" s="126" t="s">
        <v>41</v>
      </c>
      <c r="E48" s="127"/>
      <c r="F48" s="128" t="s">
        <v>60</v>
      </c>
      <c r="G48" s="129"/>
      <c r="H48" s="40" t="s">
        <v>50</v>
      </c>
    </row>
    <row r="49" spans="2:13" ht="17.100000000000001" customHeight="1">
      <c r="B49" s="27" t="s">
        <v>20</v>
      </c>
      <c r="C49" s="28" t="s">
        <v>138</v>
      </c>
      <c r="D49" s="135">
        <v>14</v>
      </c>
      <c r="E49" s="136"/>
      <c r="F49" s="137"/>
      <c r="G49" s="138"/>
      <c r="H49" s="10"/>
      <c r="I49" s="89"/>
      <c r="J49" s="89"/>
      <c r="K49" s="89"/>
      <c r="L49" s="89"/>
      <c r="M49" s="89"/>
    </row>
    <row r="50" spans="2:13" ht="17.100000000000001" customHeight="1">
      <c r="B50" s="29" t="s">
        <v>20</v>
      </c>
      <c r="C50" s="30" t="s">
        <v>139</v>
      </c>
      <c r="D50" s="133">
        <v>14</v>
      </c>
      <c r="E50" s="134"/>
      <c r="F50" s="117"/>
      <c r="G50" s="118"/>
      <c r="H50" s="11"/>
      <c r="I50" s="89"/>
      <c r="J50" s="89"/>
      <c r="K50" s="89"/>
      <c r="L50" s="89"/>
      <c r="M50" s="89"/>
    </row>
    <row r="51" spans="2:13" ht="17.100000000000001" customHeight="1">
      <c r="B51" s="29" t="s">
        <v>21</v>
      </c>
      <c r="C51" s="30" t="s">
        <v>37</v>
      </c>
      <c r="D51" s="115">
        <v>3</v>
      </c>
      <c r="E51" s="116"/>
      <c r="F51" s="117"/>
      <c r="G51" s="118"/>
      <c r="H51" s="11"/>
      <c r="I51" s="89"/>
      <c r="J51" s="89"/>
      <c r="K51" s="89"/>
      <c r="L51" s="89"/>
      <c r="M51" s="89"/>
    </row>
    <row r="52" spans="2:13" ht="17.100000000000001" customHeight="1">
      <c r="B52" s="29" t="s">
        <v>104</v>
      </c>
      <c r="C52" s="30" t="s">
        <v>106</v>
      </c>
      <c r="D52" s="115">
        <v>2</v>
      </c>
      <c r="E52" s="116"/>
      <c r="F52" s="117"/>
      <c r="G52" s="118"/>
      <c r="H52" s="11"/>
      <c r="I52" s="89"/>
      <c r="J52" s="89"/>
      <c r="K52" s="89"/>
      <c r="L52" s="89"/>
      <c r="M52" s="89"/>
    </row>
    <row r="53" spans="2:13" ht="17.100000000000001" customHeight="1">
      <c r="B53" s="29" t="s">
        <v>105</v>
      </c>
      <c r="C53" s="30" t="s">
        <v>107</v>
      </c>
      <c r="D53" s="115">
        <v>2</v>
      </c>
      <c r="E53" s="116"/>
      <c r="F53" s="117"/>
      <c r="G53" s="118"/>
      <c r="H53" s="11"/>
      <c r="I53" s="89"/>
      <c r="J53" s="89"/>
      <c r="K53" s="89"/>
      <c r="L53" s="89"/>
      <c r="M53" s="89"/>
    </row>
    <row r="54" spans="2:13" ht="17.100000000000001" customHeight="1">
      <c r="B54" s="29" t="s">
        <v>22</v>
      </c>
      <c r="C54" s="30" t="s">
        <v>108</v>
      </c>
      <c r="D54" s="115">
        <v>1</v>
      </c>
      <c r="E54" s="116"/>
      <c r="F54" s="117"/>
      <c r="G54" s="118"/>
      <c r="H54" s="11"/>
      <c r="I54" s="89"/>
      <c r="J54" s="89"/>
      <c r="K54" s="89"/>
      <c r="L54" s="89"/>
      <c r="M54" s="89"/>
    </row>
    <row r="55" spans="2:13" ht="17.100000000000001" customHeight="1">
      <c r="B55" s="29" t="s">
        <v>109</v>
      </c>
      <c r="C55" s="30" t="s">
        <v>111</v>
      </c>
      <c r="D55" s="115">
        <v>3</v>
      </c>
      <c r="E55" s="116"/>
      <c r="F55" s="117"/>
      <c r="G55" s="118"/>
      <c r="H55" s="11"/>
      <c r="I55" s="89"/>
      <c r="J55" s="89"/>
      <c r="K55" s="89"/>
      <c r="L55" s="89"/>
      <c r="M55" s="89"/>
    </row>
    <row r="56" spans="2:13" ht="17.100000000000001" customHeight="1">
      <c r="B56" s="29" t="s">
        <v>110</v>
      </c>
      <c r="C56" s="30" t="s">
        <v>112</v>
      </c>
      <c r="D56" s="124">
        <v>1</v>
      </c>
      <c r="E56" s="125"/>
      <c r="F56" s="139"/>
      <c r="G56" s="140"/>
      <c r="H56" s="11"/>
      <c r="I56" s="89"/>
      <c r="J56" s="89"/>
      <c r="K56" s="89"/>
      <c r="L56" s="89"/>
      <c r="M56" s="89"/>
    </row>
    <row r="57" spans="2:13" ht="27.75" customHeight="1">
      <c r="B57" s="34"/>
      <c r="C57" s="34"/>
      <c r="D57" s="52" t="s">
        <v>55</v>
      </c>
      <c r="E57" s="31">
        <v>26</v>
      </c>
      <c r="F57" s="51" t="s">
        <v>54</v>
      </c>
      <c r="G57" s="31">
        <f>SUM(F49:G56)</f>
        <v>0</v>
      </c>
      <c r="H57" s="36"/>
    </row>
    <row r="58" spans="2:13" ht="17.100000000000001" customHeight="1">
      <c r="C58" s="5"/>
      <c r="D58" s="1"/>
      <c r="E58" s="12"/>
      <c r="F58" s="1"/>
      <c r="G58" s="12"/>
    </row>
    <row r="59" spans="2:13" ht="17.100000000000001" customHeight="1">
      <c r="C59" s="6"/>
      <c r="D59" s="6"/>
      <c r="E59" s="5"/>
      <c r="F59" s="6"/>
      <c r="G59" s="5"/>
    </row>
    <row r="60" spans="2:13" ht="42" customHeight="1">
      <c r="B60" s="25" t="s">
        <v>23</v>
      </c>
      <c r="C60" s="23"/>
      <c r="D60" s="126" t="s">
        <v>41</v>
      </c>
      <c r="E60" s="127"/>
      <c r="F60" s="128" t="s">
        <v>60</v>
      </c>
      <c r="G60" s="129"/>
      <c r="H60" s="40" t="s">
        <v>50</v>
      </c>
    </row>
    <row r="61" spans="2:13" ht="17.100000000000001" customHeight="1">
      <c r="B61" s="27" t="s">
        <v>24</v>
      </c>
      <c r="C61" s="28" t="s">
        <v>38</v>
      </c>
      <c r="D61" s="149">
        <v>1</v>
      </c>
      <c r="E61" s="150"/>
      <c r="F61" s="151"/>
      <c r="G61" s="152"/>
      <c r="H61" s="10"/>
      <c r="I61" s="89"/>
      <c r="J61" s="89"/>
      <c r="K61" s="89"/>
      <c r="L61" s="89"/>
      <c r="M61" s="89"/>
    </row>
    <row r="62" spans="2:13" ht="17.100000000000001" customHeight="1">
      <c r="B62" s="29" t="s">
        <v>25</v>
      </c>
      <c r="C62" s="30" t="s">
        <v>39</v>
      </c>
      <c r="D62" s="141">
        <v>2</v>
      </c>
      <c r="E62" s="142"/>
      <c r="F62" s="145"/>
      <c r="G62" s="146"/>
      <c r="H62" s="11"/>
      <c r="I62" s="89"/>
      <c r="J62" s="89"/>
      <c r="K62" s="89"/>
      <c r="L62" s="89"/>
      <c r="M62" s="89"/>
    </row>
    <row r="63" spans="2:13" ht="17.100000000000001" customHeight="1">
      <c r="B63" s="29" t="s">
        <v>26</v>
      </c>
      <c r="C63" s="30" t="s">
        <v>40</v>
      </c>
      <c r="D63" s="141">
        <v>1</v>
      </c>
      <c r="E63" s="142"/>
      <c r="F63" s="145"/>
      <c r="G63" s="146"/>
      <c r="H63" s="11"/>
      <c r="I63" s="89"/>
      <c r="J63" s="89"/>
      <c r="K63" s="89"/>
      <c r="L63" s="89"/>
      <c r="M63" s="89"/>
    </row>
    <row r="64" spans="2:13" ht="17.100000000000001" customHeight="1">
      <c r="B64" s="29" t="s">
        <v>113</v>
      </c>
      <c r="C64" s="30" t="s">
        <v>114</v>
      </c>
      <c r="D64" s="143">
        <v>2</v>
      </c>
      <c r="E64" s="144"/>
      <c r="F64" s="147"/>
      <c r="G64" s="148"/>
      <c r="H64" s="11"/>
      <c r="I64" s="89"/>
      <c r="J64" s="89"/>
      <c r="K64" s="89"/>
      <c r="L64" s="89"/>
      <c r="M64" s="89"/>
    </row>
    <row r="65" spans="2:8" ht="27.75" customHeight="1">
      <c r="B65" s="34"/>
      <c r="C65" s="35"/>
      <c r="D65" s="52" t="s">
        <v>55</v>
      </c>
      <c r="E65" s="31">
        <f>SUM(D61:E64)</f>
        <v>6</v>
      </c>
      <c r="F65" s="51" t="s">
        <v>54</v>
      </c>
      <c r="G65" s="31">
        <f>SUM(F61:G64)</f>
        <v>0</v>
      </c>
      <c r="H65" s="36"/>
    </row>
    <row r="66" spans="2:8" ht="17.100000000000001" customHeight="1">
      <c r="C66" s="5"/>
      <c r="D66" s="1"/>
      <c r="E66" s="12"/>
      <c r="F66" s="1"/>
      <c r="G66" s="12"/>
    </row>
    <row r="67" spans="2:8" ht="45" customHeight="1">
      <c r="B67" s="25" t="s">
        <v>48</v>
      </c>
      <c r="C67" s="23"/>
      <c r="D67" s="126" t="s">
        <v>41</v>
      </c>
      <c r="E67" s="127"/>
      <c r="F67" s="126" t="s">
        <v>60</v>
      </c>
      <c r="G67" s="127"/>
      <c r="H67" s="40" t="s">
        <v>50</v>
      </c>
    </row>
    <row r="68" spans="2:8">
      <c r="B68" s="27" t="s">
        <v>34</v>
      </c>
      <c r="C68" s="28" t="s">
        <v>115</v>
      </c>
      <c r="D68" s="149">
        <v>5</v>
      </c>
      <c r="E68" s="150"/>
      <c r="F68" s="157"/>
      <c r="G68" s="158"/>
      <c r="H68" s="10"/>
    </row>
    <row r="69" spans="2:8">
      <c r="B69" s="29" t="s">
        <v>27</v>
      </c>
      <c r="C69" s="30" t="s">
        <v>116</v>
      </c>
      <c r="D69" s="141">
        <v>2</v>
      </c>
      <c r="E69" s="142"/>
      <c r="F69" s="145"/>
      <c r="G69" s="146"/>
      <c r="H69" s="11"/>
    </row>
    <row r="70" spans="2:8">
      <c r="B70" s="29" t="s">
        <v>28</v>
      </c>
      <c r="C70" s="30" t="s">
        <v>35</v>
      </c>
      <c r="D70" s="141">
        <v>1</v>
      </c>
      <c r="E70" s="142"/>
      <c r="F70" s="145"/>
      <c r="G70" s="146"/>
      <c r="H70" s="11"/>
    </row>
    <row r="71" spans="2:8">
      <c r="B71" s="29" t="s">
        <v>29</v>
      </c>
      <c r="C71" s="30" t="s">
        <v>117</v>
      </c>
      <c r="D71" s="141">
        <v>1</v>
      </c>
      <c r="E71" s="142"/>
      <c r="F71" s="145"/>
      <c r="G71" s="146"/>
      <c r="H71" s="11"/>
    </row>
    <row r="72" spans="2:8">
      <c r="B72" s="29" t="s">
        <v>118</v>
      </c>
      <c r="C72" s="30" t="s">
        <v>119</v>
      </c>
      <c r="D72" s="141">
        <v>1</v>
      </c>
      <c r="E72" s="142"/>
      <c r="F72" s="145"/>
      <c r="G72" s="146"/>
      <c r="H72" s="11"/>
    </row>
    <row r="73" spans="2:8">
      <c r="B73" s="29" t="s">
        <v>30</v>
      </c>
      <c r="C73" s="30" t="s">
        <v>120</v>
      </c>
      <c r="D73" s="141">
        <v>1</v>
      </c>
      <c r="E73" s="142"/>
      <c r="F73" s="145"/>
      <c r="G73" s="146"/>
      <c r="H73" s="11"/>
    </row>
    <row r="74" spans="2:8">
      <c r="B74" s="29" t="s">
        <v>121</v>
      </c>
      <c r="C74" s="30" t="s">
        <v>124</v>
      </c>
      <c r="D74" s="141">
        <v>1</v>
      </c>
      <c r="E74" s="142"/>
      <c r="F74" s="145"/>
      <c r="G74" s="146"/>
      <c r="H74" s="11"/>
    </row>
    <row r="75" spans="2:8">
      <c r="B75" s="29" t="s">
        <v>122</v>
      </c>
      <c r="C75" s="30" t="s">
        <v>125</v>
      </c>
      <c r="D75" s="141">
        <v>1</v>
      </c>
      <c r="E75" s="142"/>
      <c r="F75" s="145"/>
      <c r="G75" s="146"/>
      <c r="H75" s="11"/>
    </row>
    <row r="76" spans="2:8">
      <c r="B76" s="29" t="s">
        <v>123</v>
      </c>
      <c r="C76" s="30" t="s">
        <v>126</v>
      </c>
      <c r="D76" s="141">
        <v>1</v>
      </c>
      <c r="E76" s="142"/>
      <c r="F76" s="145"/>
      <c r="G76" s="146"/>
      <c r="H76" s="11"/>
    </row>
    <row r="77" spans="2:8">
      <c r="B77" s="29" t="s">
        <v>31</v>
      </c>
      <c r="C77" s="30" t="s">
        <v>127</v>
      </c>
      <c r="D77" s="141">
        <v>3</v>
      </c>
      <c r="E77" s="142"/>
      <c r="F77" s="145"/>
      <c r="G77" s="146"/>
      <c r="H77" s="11"/>
    </row>
    <row r="78" spans="2:8">
      <c r="B78" s="29" t="s">
        <v>32</v>
      </c>
      <c r="C78" s="30" t="s">
        <v>36</v>
      </c>
      <c r="D78" s="141">
        <v>2</v>
      </c>
      <c r="E78" s="142"/>
      <c r="F78" s="145"/>
      <c r="G78" s="146"/>
      <c r="H78" s="11"/>
    </row>
    <row r="79" spans="2:8">
      <c r="B79" s="29" t="s">
        <v>33</v>
      </c>
      <c r="C79" s="30" t="s">
        <v>128</v>
      </c>
      <c r="D79" s="141">
        <v>2</v>
      </c>
      <c r="E79" s="142"/>
      <c r="F79" s="145"/>
      <c r="G79" s="146"/>
      <c r="H79" s="11"/>
    </row>
    <row r="80" spans="2:8">
      <c r="B80" s="29" t="s">
        <v>129</v>
      </c>
      <c r="C80" s="30" t="s">
        <v>130</v>
      </c>
      <c r="D80" s="143">
        <v>3</v>
      </c>
      <c r="E80" s="144"/>
      <c r="F80" s="147"/>
      <c r="G80" s="148"/>
      <c r="H80" s="11"/>
    </row>
    <row r="81" spans="2:13" ht="27.75" customHeight="1">
      <c r="B81" s="34"/>
      <c r="C81" s="35"/>
      <c r="D81" s="52" t="s">
        <v>55</v>
      </c>
      <c r="E81" s="31">
        <f>SUM(D68:E80)</f>
        <v>24</v>
      </c>
      <c r="F81" s="51" t="s">
        <v>54</v>
      </c>
      <c r="G81" s="31">
        <f>SUM(F68:G80)</f>
        <v>0</v>
      </c>
      <c r="H81" s="36"/>
    </row>
    <row r="82" spans="2:13" ht="27.75" customHeight="1">
      <c r="C82" s="5"/>
      <c r="D82" s="55"/>
      <c r="E82" s="56"/>
      <c r="F82" s="55"/>
      <c r="G82" s="54"/>
    </row>
    <row r="83" spans="2:13" ht="17.100000000000001" customHeight="1">
      <c r="C83" s="6"/>
      <c r="D83" s="6"/>
      <c r="E83" s="57"/>
      <c r="F83" s="6"/>
      <c r="G83" s="5"/>
    </row>
    <row r="84" spans="2:13" ht="42" customHeight="1">
      <c r="B84" s="25" t="s">
        <v>131</v>
      </c>
      <c r="C84" s="23"/>
      <c r="D84" s="126" t="s">
        <v>41</v>
      </c>
      <c r="E84" s="127"/>
      <c r="F84" s="126" t="s">
        <v>60</v>
      </c>
      <c r="G84" s="127"/>
      <c r="H84" s="40" t="s">
        <v>50</v>
      </c>
    </row>
    <row r="85" spans="2:13" ht="17.100000000000001" customHeight="1">
      <c r="B85" s="27" t="s">
        <v>132</v>
      </c>
      <c r="C85" s="28" t="s">
        <v>17</v>
      </c>
      <c r="D85" s="155" t="s">
        <v>142</v>
      </c>
      <c r="E85" s="156"/>
      <c r="F85" s="122"/>
      <c r="G85" s="123"/>
      <c r="H85" s="10"/>
      <c r="I85" s="89"/>
      <c r="J85" s="89"/>
      <c r="K85" s="89"/>
      <c r="L85" s="89"/>
      <c r="M85" s="89"/>
    </row>
    <row r="86" spans="2:13" ht="17.100000000000001" customHeight="1">
      <c r="B86" s="29" t="s">
        <v>133</v>
      </c>
      <c r="C86" s="30" t="s">
        <v>49</v>
      </c>
      <c r="D86" s="153" t="s">
        <v>142</v>
      </c>
      <c r="E86" s="154"/>
      <c r="F86" s="117"/>
      <c r="G86" s="118"/>
      <c r="H86" s="11"/>
      <c r="I86" s="89"/>
      <c r="J86" s="89"/>
      <c r="K86" s="89"/>
      <c r="L86" s="89"/>
      <c r="M86" s="89"/>
    </row>
    <row r="87" spans="2:13" ht="27.75" customHeight="1">
      <c r="B87" s="34"/>
      <c r="C87" s="34"/>
      <c r="D87" s="32"/>
      <c r="E87" s="37"/>
      <c r="F87" s="52" t="s">
        <v>54</v>
      </c>
      <c r="G87" s="31">
        <f>IF(SUM(F85:G86)&gt;=10,10,SUM(F85:G86))</f>
        <v>0</v>
      </c>
      <c r="H87" s="36"/>
    </row>
    <row r="88" spans="2:13" ht="17.100000000000001" customHeight="1"/>
    <row r="99" spans="18:18">
      <c r="R99" s="89"/>
    </row>
    <row r="100" spans="18:18">
      <c r="R100" s="89"/>
    </row>
    <row r="101" spans="18:18">
      <c r="R101" s="89"/>
    </row>
  </sheetData>
  <sheetProtection algorithmName="SHA-512" hashValue="+0dlc68k8dTR+OcaUxXLgZ74ZWK6YL8WGnvoORLqslIbaSiEAzYzdLMqqVeciB1DaqEtQb8nQJ5nnGKrQTgIQA==" saltValue="tnAJG0N1GZgc+mSLK8YNnQ==" spinCount="100000" sheet="1" objects="1" scenarios="1" selectLockedCells="1"/>
  <protectedRanges>
    <protectedRange sqref="F4:H5 F10:H17 F22:H44 F49:H56 F61:H64 F68:H81 F68:H80 F85:H86" name="Range1" securityDescriptor="O:WDG:WDD:(A;;CC;;;WD)"/>
  </protectedRanges>
  <mergeCells count="134">
    <mergeCell ref="F80:G80"/>
    <mergeCell ref="D72:E72"/>
    <mergeCell ref="D73:E73"/>
    <mergeCell ref="D74:E74"/>
    <mergeCell ref="D75:E75"/>
    <mergeCell ref="D76:E76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D86:E86"/>
    <mergeCell ref="D85:E85"/>
    <mergeCell ref="D50:E50"/>
    <mergeCell ref="D51:E51"/>
    <mergeCell ref="D52:E52"/>
    <mergeCell ref="D54:E54"/>
    <mergeCell ref="D55:E55"/>
    <mergeCell ref="D56:E56"/>
    <mergeCell ref="F50:G50"/>
    <mergeCell ref="F51:G51"/>
    <mergeCell ref="F52:G52"/>
    <mergeCell ref="F54:G54"/>
    <mergeCell ref="F85:G85"/>
    <mergeCell ref="F86:G86"/>
    <mergeCell ref="D67:E67"/>
    <mergeCell ref="F67:G67"/>
    <mergeCell ref="D68:E68"/>
    <mergeCell ref="F68:G68"/>
    <mergeCell ref="D77:E77"/>
    <mergeCell ref="D78:E78"/>
    <mergeCell ref="D79:E79"/>
    <mergeCell ref="D80:E80"/>
    <mergeCell ref="F69:G69"/>
    <mergeCell ref="F70:G70"/>
    <mergeCell ref="F38:G38"/>
    <mergeCell ref="F39:G39"/>
    <mergeCell ref="D84:E84"/>
    <mergeCell ref="F84:G84"/>
    <mergeCell ref="D44:E44"/>
    <mergeCell ref="F55:G55"/>
    <mergeCell ref="F56:G56"/>
    <mergeCell ref="D62:E62"/>
    <mergeCell ref="D63:E63"/>
    <mergeCell ref="D64:E64"/>
    <mergeCell ref="F62:G62"/>
    <mergeCell ref="F63:G63"/>
    <mergeCell ref="F64:G64"/>
    <mergeCell ref="D69:E69"/>
    <mergeCell ref="D70:E70"/>
    <mergeCell ref="D71:E71"/>
    <mergeCell ref="D61:E61"/>
    <mergeCell ref="F61:G61"/>
    <mergeCell ref="D60:E60"/>
    <mergeCell ref="F60:G60"/>
    <mergeCell ref="D38:E38"/>
    <mergeCell ref="F40:G40"/>
    <mergeCell ref="F42:G42"/>
    <mergeCell ref="F43:G43"/>
    <mergeCell ref="D30:E30"/>
    <mergeCell ref="F30:G30"/>
    <mergeCell ref="D31:E31"/>
    <mergeCell ref="D32:E32"/>
    <mergeCell ref="F31:G31"/>
    <mergeCell ref="F32:G32"/>
    <mergeCell ref="D34:E34"/>
    <mergeCell ref="D35:E35"/>
    <mergeCell ref="D36:E36"/>
    <mergeCell ref="F34:G34"/>
    <mergeCell ref="F35:G35"/>
    <mergeCell ref="F36:G36"/>
    <mergeCell ref="D33:E33"/>
    <mergeCell ref="D39:E39"/>
    <mergeCell ref="D40:E40"/>
    <mergeCell ref="D42:E42"/>
    <mergeCell ref="D43:E43"/>
    <mergeCell ref="D48:E48"/>
    <mergeCell ref="F48:G48"/>
    <mergeCell ref="D49:E49"/>
    <mergeCell ref="F49:G49"/>
    <mergeCell ref="D53:E53"/>
    <mergeCell ref="F53:G53"/>
    <mergeCell ref="F44:G44"/>
    <mergeCell ref="F22:G22"/>
    <mergeCell ref="D23:E23"/>
    <mergeCell ref="F23:G23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3:E3"/>
    <mergeCell ref="F3:G3"/>
    <mergeCell ref="D9:E9"/>
    <mergeCell ref="F9:G9"/>
    <mergeCell ref="D10:E10"/>
    <mergeCell ref="F10:G10"/>
    <mergeCell ref="D11:E11"/>
    <mergeCell ref="F11:G11"/>
    <mergeCell ref="D12:E12"/>
    <mergeCell ref="F12:G12"/>
    <mergeCell ref="D37:E37"/>
    <mergeCell ref="D41:E41"/>
    <mergeCell ref="F33:G33"/>
    <mergeCell ref="F37:G37"/>
    <mergeCell ref="F41:G41"/>
    <mergeCell ref="D16:E16"/>
    <mergeCell ref="F16:G16"/>
    <mergeCell ref="D4:E4"/>
    <mergeCell ref="F4:G4"/>
    <mergeCell ref="D5:E5"/>
    <mergeCell ref="F5:G5"/>
    <mergeCell ref="D13:E13"/>
    <mergeCell ref="F13:G13"/>
    <mergeCell ref="D14:E14"/>
    <mergeCell ref="F14:G14"/>
    <mergeCell ref="D15:E15"/>
    <mergeCell ref="F15:G15"/>
    <mergeCell ref="D17:E17"/>
    <mergeCell ref="F17:G17"/>
    <mergeCell ref="D27:E27"/>
    <mergeCell ref="F27:G27"/>
    <mergeCell ref="D21:E21"/>
    <mergeCell ref="F21:G21"/>
    <mergeCell ref="D22:E22"/>
  </mergeCells>
  <conditionalFormatting sqref="H4:H5 H10:H17 H22:H44 H49:H56 H61:H64 H68:H80 H85:H86">
    <cfRule type="expression" dxfId="3" priority="4">
      <formula>IF(OR(AND(F4&lt;&gt;"NS",F4&lt;&gt;"",H4="No"),(AND(F4="NS",H4="Yes"))),TRUE,FALSE)</formula>
    </cfRule>
  </conditionalFormatting>
  <conditionalFormatting sqref="F49:G50">
    <cfRule type="expression" dxfId="2" priority="1">
      <formula>IF(AND(ISNUMBER($F$49),ISNUMBER($F$50)),TRUE,FALSE)</formula>
    </cfRule>
  </conditionalFormatting>
  <conditionalFormatting sqref="F4:H5 F10:H17 F22:H44 F49:H56 F61:H64 F68:H80 F85:H86">
    <cfRule type="containsBlanks" dxfId="1" priority="3">
      <formula>LEN(TRIM(F4))=0</formula>
    </cfRule>
  </conditionalFormatting>
  <dataValidations count="1">
    <dataValidation type="list" allowBlank="1" showInputMessage="1" showErrorMessage="1" sqref="C30" xr:uid="{827D9402-0F5A-484B-AE29-5AE369D7F2FA}">
      <formula1>$E$2:$E$4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>
    <oddHeader>&amp;RDoc. No.: PAM-FM-014</oddHeader>
    <oddFooter>&amp;LCredit Summary BI Credit Summary (PAM-FM-014)&amp;CPage &amp;P&amp;RRev 1.2</oddFooter>
  </headerFooter>
  <rowBreaks count="1" manualBreakCount="1">
    <brk id="46" max="16383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B8DC7DC1-147C-4660-8646-AAEFEADA2061}">
          <x14:formula1>
            <xm:f>'pull down list'!$C$1</xm:f>
          </x14:formula1>
          <xm:sqref>F22:G24 F10:G10</xm:sqref>
        </x14:dataValidation>
        <x14:dataValidation type="list" allowBlank="1" showInputMessage="1" showErrorMessage="1" xr:uid="{3401B532-385C-4711-A28F-F98253F5DF6C}">
          <x14:formula1>
            <xm:f>'pull down list'!$F$1:$F$2</xm:f>
          </x14:formula1>
          <xm:sqref>F64:G64 F14:G15 F52:G53</xm:sqref>
        </x14:dataValidation>
        <x14:dataValidation type="list" allowBlank="1" showInputMessage="1" showErrorMessage="1" xr:uid="{1657F985-1A41-4D31-8C31-5347138DC50A}">
          <x14:formula1>
            <xm:f>'pull down list'!$H$1:$H$16</xm:f>
          </x14:formula1>
          <xm:sqref>F49:G50</xm:sqref>
        </x14:dataValidation>
        <x14:dataValidation type="list" allowBlank="1" showInputMessage="1" showErrorMessage="1" xr:uid="{1AF86294-28EF-4919-B4B5-FD0665C40924}">
          <x14:formula1>
            <xm:f>'pull down list'!$A$1:$A$5</xm:f>
          </x14:formula1>
          <xm:sqref>F4:G4</xm:sqref>
        </x14:dataValidation>
        <x14:dataValidation type="list" allowBlank="1" showInputMessage="1" showErrorMessage="1" xr:uid="{6B712749-8346-4D93-B2E5-8AB5773094BB}">
          <x14:formula1>
            <xm:f>'pull down list'!$B$1:$B$3</xm:f>
          </x14:formula1>
          <xm:sqref>F5:G5</xm:sqref>
        </x14:dataValidation>
        <x14:dataValidation type="list" allowBlank="1" showInputMessage="1" showErrorMessage="1" xr:uid="{B0B20BE9-8020-4AC6-A2A2-5EC494BBF5F9}">
          <x14:formula1>
            <xm:f>'pull down list'!$D$1:$D$2</xm:f>
          </x14:formula1>
          <xm:sqref>F11:G13 F16:G16 F28:G29 F70:G76 G42:G43 F42:F43 F54:G54 F56:G56 F61:G61 F63:G63</xm:sqref>
        </x14:dataValidation>
        <x14:dataValidation type="list" allowBlank="1" showInputMessage="1" showErrorMessage="1" xr:uid="{1158A11D-D340-4CCC-9344-F5707C444CF4}">
          <x14:formula1>
            <xm:f>'pull down list'!$G$1:$G$4</xm:f>
          </x14:formula1>
          <xm:sqref>F26:G27 F51:G51 F80:G80</xm:sqref>
        </x14:dataValidation>
        <x14:dataValidation type="list" allowBlank="1" showInputMessage="1" showErrorMessage="1" xr:uid="{67D1C427-6D1A-4918-8199-57A997E885C1}">
          <x14:formula1>
            <xm:f>'pull down list'!$I$1:$I$2</xm:f>
          </x14:formula1>
          <xm:sqref>F55:G55 F77:G77</xm:sqref>
        </x14:dataValidation>
        <x14:dataValidation type="list" allowBlank="1" showInputMessage="1" showErrorMessage="1" xr:uid="{A41F4AE6-BE9B-48F6-B7B2-BDE46EA2BE5A}">
          <x14:formula1>
            <xm:f>'pull down list'!$J$1:$J$6</xm:f>
          </x14:formula1>
          <xm:sqref>F68:G68</xm:sqref>
        </x14:dataValidation>
        <x14:dataValidation type="list" allowBlank="1" showInputMessage="1" showErrorMessage="1" xr:uid="{84E21C9C-BD16-4CA6-9E1E-540F8F679CFD}">
          <x14:formula1>
            <xm:f>'pull down list'!$K$1:$K$11</xm:f>
          </x14:formula1>
          <xm:sqref>F85:G86</xm:sqref>
        </x14:dataValidation>
        <x14:dataValidation type="list" allowBlank="1" showInputMessage="1" showErrorMessage="1" xr:uid="{DDCAFEDB-DE4D-430C-BFD6-C961819CE057}">
          <x14:formula1>
            <xm:f>'pull down list'!$E$1:$E$3</xm:f>
          </x14:formula1>
          <xm:sqref>F25:G25 F62:G62 F69:G69 F78:G79 F44:G44 F17:G17</xm:sqref>
        </x14:dataValidation>
        <x14:dataValidation type="list" allowBlank="1" showInputMessage="1" showErrorMessage="1" xr:uid="{DE64A7AC-717D-4F7C-A3D8-07C96978B60F}">
          <x14:formula1>
            <xm:f>'pull down list'!$E$1:$E$4</xm:f>
          </x14:formula1>
          <xm:sqref>F30:G30 F34:G34 F38:G38</xm:sqref>
        </x14:dataValidation>
        <x14:dataValidation type="list" allowBlank="1" showInputMessage="1" showErrorMessage="1" xr:uid="{3C0F9F8B-513E-4623-9481-94F88C35E79A}">
          <x14:formula1>
            <xm:f>'pull down list'!$D$1:$D$3</xm:f>
          </x14:formula1>
          <xm:sqref>F31:G32 F35:G36 F39:G40</xm:sqref>
        </x14:dataValidation>
        <x14:dataValidation type="list" allowBlank="1" showInputMessage="1" showErrorMessage="1" xr:uid="{8313878A-FA12-4E37-B2AF-1EE233AB1178}">
          <x14:formula1>
            <xm:f>'pull down list'!$I$1:$I$3</xm:f>
          </x14:formula1>
          <xm:sqref>F33:G33 F37:G37 F41:G41</xm:sqref>
        </x14:dataValidation>
        <x14:dataValidation type="list" allowBlank="1" showInputMessage="1" showErrorMessage="1" xr:uid="{3711E9FC-DBD7-45CB-80EC-818619CF676D}">
          <x14:formula1>
            <xm:f>'pull down list'!$L$2:$L$3</xm:f>
          </x14:formula1>
          <xm:sqref>H85:H86 H4:H5 H10:H17 H22:H44 H49:H56 H61:H64 H68:H80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1"/>
  <sheetViews>
    <sheetView zoomScaleNormal="100" zoomScaleSheetLayoutView="100" workbookViewId="0">
      <selection activeCell="F11" sqref="F11"/>
    </sheetView>
  </sheetViews>
  <sheetFormatPr defaultRowHeight="15"/>
  <cols>
    <col min="1" max="1" width="3.42578125" customWidth="1"/>
    <col min="2" max="2" width="27.7109375" bestFit="1" customWidth="1"/>
    <col min="3" max="3" width="21.140625" bestFit="1" customWidth="1"/>
    <col min="4" max="4" width="16.140625" bestFit="1" customWidth="1"/>
    <col min="5" max="5" width="22.5703125" customWidth="1"/>
    <col min="6" max="6" width="19.5703125" bestFit="1" customWidth="1"/>
    <col min="9" max="9" width="0.140625" customWidth="1"/>
  </cols>
  <sheetData>
    <row r="2" spans="2:9">
      <c r="B2" s="41" t="s">
        <v>47</v>
      </c>
      <c r="C2" s="26" t="s">
        <v>51</v>
      </c>
      <c r="D2" s="26" t="s">
        <v>52</v>
      </c>
      <c r="E2" s="26" t="s">
        <v>53</v>
      </c>
      <c r="F2" s="45" t="s">
        <v>56</v>
      </c>
    </row>
    <row r="3" spans="2:9">
      <c r="B3" s="42" t="s">
        <v>62</v>
      </c>
      <c r="C3" s="14">
        <f>'Credit Summary'!E6</f>
        <v>8</v>
      </c>
      <c r="D3" s="14">
        <f>'Credit Summary'!G6</f>
        <v>0</v>
      </c>
      <c r="E3" s="18">
        <f>D3/C3</f>
        <v>0</v>
      </c>
      <c r="F3" s="46"/>
      <c r="I3">
        <f>IF('Target Rating'!F3="NA",0,IF('Target Rating'!F3="Platinum",5,IF('Target Rating'!F3="Gold",4,IF('Target Rating'!F3="Silver",3,IF('Target Rating'!F3="Bronze",2,1)))))</f>
        <v>1</v>
      </c>
    </row>
    <row r="4" spans="2:9">
      <c r="B4" s="43" t="s">
        <v>65</v>
      </c>
      <c r="C4" s="15">
        <f>'Credit Summary'!E18</f>
        <v>10</v>
      </c>
      <c r="D4" s="15">
        <f>'Credit Summary'!G18</f>
        <v>0</v>
      </c>
      <c r="E4" s="18">
        <f t="shared" ref="E4:E8" si="0">D4/C4</f>
        <v>0</v>
      </c>
      <c r="F4" s="46"/>
    </row>
    <row r="5" spans="2:9">
      <c r="B5" s="43" t="s">
        <v>61</v>
      </c>
      <c r="C5" s="15">
        <f>'Credit Summary'!E45</f>
        <v>26</v>
      </c>
      <c r="D5" s="15">
        <f>'Credit Summary'!G45</f>
        <v>0</v>
      </c>
      <c r="E5" s="18">
        <f t="shared" si="0"/>
        <v>0</v>
      </c>
      <c r="F5" s="47" t="str">
        <f>IF(D5&gt;=15,"Platinum",IF(D5&gt;=13,"Gold",IF(D5&gt;=11,"Silver",IF(D5&gt;=9,"Bronze","Unclassified"))))</f>
        <v>Unclassified</v>
      </c>
      <c r="I5">
        <f>IF('Target Rating'!F5="NA",0,IF('Target Rating'!F5="Platinum",5,IF('Target Rating'!F5="Gold",4,IF('Target Rating'!F5="Silver",3,IF('Target Rating'!F5="Bronze",2,1)))))</f>
        <v>1</v>
      </c>
    </row>
    <row r="6" spans="2:9">
      <c r="B6" s="43" t="s">
        <v>19</v>
      </c>
      <c r="C6" s="15">
        <f>'Credit Summary'!E57</f>
        <v>26</v>
      </c>
      <c r="D6" s="15">
        <f>'Credit Summary'!G57</f>
        <v>0</v>
      </c>
      <c r="E6" s="18">
        <f t="shared" si="0"/>
        <v>0</v>
      </c>
      <c r="F6" s="47" t="str">
        <f>IF(D6&gt;=18,"Platinum",IF(D6&gt;=16,"Gold",IF(D6&gt;=12,"Silver",IF(D6&gt;=10,"Bronze","Unclassified"))))</f>
        <v>Unclassified</v>
      </c>
    </row>
    <row r="7" spans="2:9">
      <c r="B7" s="43" t="s">
        <v>23</v>
      </c>
      <c r="C7" s="15">
        <f>'Credit Summary'!E65</f>
        <v>6</v>
      </c>
      <c r="D7" s="15">
        <f>'Credit Summary'!G65</f>
        <v>0</v>
      </c>
      <c r="E7" s="18">
        <f t="shared" si="0"/>
        <v>0</v>
      </c>
      <c r="F7" s="47"/>
      <c r="I7">
        <f>IF('Target Rating'!F7="NA",0,IF('Target Rating'!F7="Platinum",5,IF('Target Rating'!F7="Gold",4,IF('Target Rating'!F7="Silver",3,IF('Target Rating'!F7="Bronze",2,1)))))</f>
        <v>1</v>
      </c>
    </row>
    <row r="8" spans="2:9">
      <c r="B8" s="53" t="s">
        <v>48</v>
      </c>
      <c r="C8" s="15">
        <f>'Credit Summary'!E81</f>
        <v>24</v>
      </c>
      <c r="D8" s="15">
        <f>'Credit Summary'!G81</f>
        <v>0</v>
      </c>
      <c r="E8" s="18">
        <f t="shared" si="0"/>
        <v>0</v>
      </c>
      <c r="F8" s="47" t="str">
        <f>IF(D8&gt;=17,"Platinum",IF(D8&gt;=15,"Gold",IF(D8&gt;=12,"Silver",IF(D8&gt;=10,"Bronze","Unclassified"))))</f>
        <v>Unclassified</v>
      </c>
    </row>
    <row r="9" spans="2:9" ht="15" customHeight="1">
      <c r="B9" s="44" t="s">
        <v>131</v>
      </c>
      <c r="C9" s="19"/>
      <c r="D9" s="16">
        <f>'Credit Summary'!G87</f>
        <v>0</v>
      </c>
      <c r="E9" s="20"/>
      <c r="F9" s="48"/>
      <c r="I9">
        <f>IF('Target Rating'!F9="NA",0,IF('Target Rating'!F9="Platinum",5,IF('Target Rating'!F9="Gold",4,IF('Target Rating'!F9="Silver",3,IF('Target Rating'!F9="Bronze",2,1)))))</f>
        <v>1</v>
      </c>
    </row>
    <row r="10" spans="2:9" ht="14.25" customHeight="1">
      <c r="B10" s="17"/>
      <c r="C10" s="38" t="s">
        <v>160</v>
      </c>
      <c r="D10" s="86">
        <f>SUM(D3:D9)</f>
        <v>0</v>
      </c>
      <c r="E10" s="38" t="s">
        <v>57</v>
      </c>
      <c r="F10" s="31" t="str">
        <f>IF(AND(D5&gt;=15,D6&gt;=18,D8&gt;=17,D10&gt;=75),"Platinum",IF(AND(D5&gt;=13,D6&gt;=16,D8&gt;=15,D10&gt;=65),"Gold",IF(AND(D5&gt;=11,D6&gt;=12,D8&gt;=12,D10&gt;=55),"Silver",IF(AND(D5&gt;=9,D6&gt;=10,D8&gt;=10,D10&gt;=40),"Bronze","Unclassified"))))</f>
        <v>Unclassified</v>
      </c>
      <c r="I10">
        <f>IF('Target Rating'!F10="NA",0,IF('Target Rating'!F10="Platinum",5,IF('Target Rating'!F10="Gold",4,IF('Target Rating'!F10="Silver",3,IF('Target Rating'!F10="Bronze",2,1)))))</f>
        <v>1</v>
      </c>
    </row>
    <row r="11" spans="2:9">
      <c r="E11" s="38" t="s">
        <v>159</v>
      </c>
      <c r="F11" s="85"/>
    </row>
  </sheetData>
  <sheetProtection algorithmName="SHA-512" hashValue="4ETB62n1XJ/DjFPJevdQlyPfsFE1EOsVWuqmuhD9kFJGJ8JMh86C02pgmY0rbkBflq2k2msLdTMf7/dmq+FoOA==" saltValue="3EETp4J/sBNefqLXYuoH4w==" spinCount="100000" sheet="1" objects="1" scenarios="1" selectLockedCells="1"/>
  <protectedRanges>
    <protectedRange sqref="F11" name="Range1" securityDescriptor="O:WDG:WDD:(A;;CC;;;WD)"/>
  </protectedRanges>
  <conditionalFormatting sqref="F11">
    <cfRule type="containsBlanks" dxfId="0" priority="1">
      <formula>LEN(TRIM(F11))=0</formula>
    </cfRule>
  </conditionalFormatting>
  <dataValidations count="1">
    <dataValidation type="list" allowBlank="1" showInputMessage="1" showErrorMessage="1" sqref="F11" xr:uid="{099B724B-3E5C-404F-A8B4-828A794B3E14}">
      <formula1>"Platinum,Gold,Silver,Bronze,Unclassified"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&amp;RDoc. No.: PAM-FM-014</oddHeader>
    <oddFooter>&amp;LCredit Summary BI Target Rating (PAM-FM-014)&amp;CPage &amp;P&amp;RRev 1.2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topLeftCell="J1" zoomScaleNormal="100" workbookViewId="0">
      <selection activeCell="M3" sqref="M3"/>
    </sheetView>
  </sheetViews>
  <sheetFormatPr defaultRowHeight="15"/>
  <cols>
    <col min="1" max="16384" width="9.140625" style="12"/>
  </cols>
  <sheetData>
    <row r="1" spans="1:13">
      <c r="A1" s="12" t="s">
        <v>141</v>
      </c>
      <c r="B1" s="12" t="s">
        <v>141</v>
      </c>
      <c r="C1" s="12" t="s">
        <v>140</v>
      </c>
      <c r="D1" s="12" t="s">
        <v>141</v>
      </c>
      <c r="E1" s="12" t="s">
        <v>141</v>
      </c>
      <c r="F1" s="12" t="s">
        <v>141</v>
      </c>
      <c r="G1" s="12" t="s">
        <v>141</v>
      </c>
      <c r="H1" s="12" t="s">
        <v>141</v>
      </c>
      <c r="I1" s="12" t="s">
        <v>141</v>
      </c>
      <c r="J1" s="12" t="s">
        <v>141</v>
      </c>
      <c r="K1" s="12" t="s">
        <v>141</v>
      </c>
    </row>
    <row r="2" spans="1:13" ht="17.25" customHeight="1">
      <c r="A2" s="12">
        <v>5</v>
      </c>
      <c r="B2" s="12">
        <v>3</v>
      </c>
      <c r="D2" s="12">
        <v>1</v>
      </c>
      <c r="E2" s="12">
        <v>2</v>
      </c>
      <c r="F2" s="12">
        <v>2</v>
      </c>
      <c r="G2" s="12">
        <v>3</v>
      </c>
      <c r="H2" s="12">
        <v>14</v>
      </c>
      <c r="I2" s="12">
        <v>3</v>
      </c>
      <c r="J2" s="12">
        <v>5</v>
      </c>
      <c r="K2" s="12">
        <v>10</v>
      </c>
      <c r="L2" s="12" t="s">
        <v>157</v>
      </c>
      <c r="M2" s="12" t="s">
        <v>166</v>
      </c>
    </row>
    <row r="3" spans="1:13" ht="17.25" customHeight="1">
      <c r="A3" s="12">
        <v>4</v>
      </c>
      <c r="B3" s="12">
        <v>2</v>
      </c>
      <c r="D3" s="12" t="s">
        <v>165</v>
      </c>
      <c r="E3" s="12">
        <v>1</v>
      </c>
      <c r="G3" s="12">
        <v>2</v>
      </c>
      <c r="H3" s="12">
        <v>13</v>
      </c>
      <c r="I3" s="12" t="s">
        <v>165</v>
      </c>
      <c r="J3" s="12">
        <v>4</v>
      </c>
      <c r="K3" s="12">
        <v>9</v>
      </c>
      <c r="L3" s="12" t="s">
        <v>158</v>
      </c>
      <c r="M3" t="s">
        <v>167</v>
      </c>
    </row>
    <row r="4" spans="1:13" ht="20.25" customHeight="1">
      <c r="A4" s="12">
        <v>3</v>
      </c>
      <c r="E4" s="12" t="s">
        <v>165</v>
      </c>
      <c r="G4" s="12">
        <v>1</v>
      </c>
      <c r="H4" s="12">
        <v>12</v>
      </c>
      <c r="J4" s="12">
        <v>3</v>
      </c>
      <c r="K4" s="12">
        <v>8</v>
      </c>
    </row>
    <row r="5" spans="1:13">
      <c r="A5" s="12">
        <v>2</v>
      </c>
      <c r="H5" s="12">
        <v>11</v>
      </c>
      <c r="J5" s="12">
        <v>2</v>
      </c>
      <c r="K5" s="12">
        <v>7</v>
      </c>
    </row>
    <row r="6" spans="1:13">
      <c r="A6" s="12">
        <v>1</v>
      </c>
      <c r="H6" s="12">
        <v>10</v>
      </c>
      <c r="J6" s="12">
        <v>1</v>
      </c>
      <c r="K6" s="12">
        <v>6</v>
      </c>
    </row>
    <row r="7" spans="1:13">
      <c r="H7" s="12">
        <v>9</v>
      </c>
      <c r="K7" s="12">
        <v>5</v>
      </c>
    </row>
    <row r="8" spans="1:13">
      <c r="H8" s="12">
        <v>8</v>
      </c>
      <c r="K8" s="12">
        <v>4</v>
      </c>
    </row>
    <row r="9" spans="1:13">
      <c r="H9" s="12">
        <v>7</v>
      </c>
      <c r="K9" s="12">
        <v>3</v>
      </c>
    </row>
    <row r="10" spans="1:13">
      <c r="H10" s="12">
        <v>6</v>
      </c>
      <c r="K10" s="12">
        <v>2</v>
      </c>
    </row>
    <row r="11" spans="1:13">
      <c r="H11" s="12">
        <v>5</v>
      </c>
      <c r="K11" s="12">
        <v>1</v>
      </c>
    </row>
    <row r="12" spans="1:13">
      <c r="H12" s="12">
        <v>4</v>
      </c>
    </row>
    <row r="13" spans="1:13">
      <c r="H13" s="12">
        <v>3</v>
      </c>
    </row>
    <row r="14" spans="1:13">
      <c r="H14" s="12">
        <v>2</v>
      </c>
    </row>
    <row r="15" spans="1:13">
      <c r="H15" s="12">
        <v>1</v>
      </c>
    </row>
    <row r="16" spans="1:13">
      <c r="H16" s="12" t="s">
        <v>165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detail(BI)</vt:lpstr>
      <vt:lpstr>Credit Summary</vt:lpstr>
      <vt:lpstr>Target Rating</vt:lpstr>
      <vt:lpstr>pull down list</vt:lpstr>
      <vt:lpstr>'Credit Summary'!Print_Area</vt:lpstr>
      <vt:lpstr>'detail(BI)'!Print_Area</vt:lpstr>
      <vt:lpstr>'Target Rating'!Print_Area</vt:lpstr>
      <vt:lpstr>'Credit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temp_project</dc:creator>
  <cp:lastModifiedBy>Katie Yim</cp:lastModifiedBy>
  <cp:lastPrinted>2019-12-02T04:41:57Z</cp:lastPrinted>
  <dcterms:created xsi:type="dcterms:W3CDTF">2014-01-29T08:24:54Z</dcterms:created>
  <dcterms:modified xsi:type="dcterms:W3CDTF">2019-12-02T06:48:00Z</dcterms:modified>
</cp:coreProperties>
</file>